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ylypc_tet\Documents\Delegation (U-LEAD cooperation)\PR\Guidelines\Knowledge Fund\"/>
    </mc:Choice>
  </mc:AlternateContent>
  <xr:revisionPtr revIDLastSave="0" documentId="13_ncr:1_{E9F0C21D-0588-49F1-B84A-4BD33F895F70}" xr6:coauthVersionLast="43" xr6:coauthVersionMax="43" xr10:uidLastSave="{00000000-0000-0000-0000-000000000000}"/>
  <bookViews>
    <workbookView xWindow="-108" yWindow="-108" windowWidth="23256" windowHeight="12576" tabRatio="743" xr2:uid="{00000000-000D-0000-FFFF-FFFF00000000}"/>
  </bookViews>
  <sheets>
    <sheet name="таблиці" sheetId="1" r:id="rId1"/>
    <sheet name="ВХIДНІ ДАНІ" sheetId="2" r:id="rId2"/>
    <sheet name="діаграми" sheetId="3" r:id="rId3"/>
    <sheet name="додаток 1" sheetId="4" r:id="rId4"/>
    <sheet name="Лист4" sheetId="10" state="hidden" r:id="rId5"/>
  </sheets>
  <externalReferences>
    <externalReference r:id="rId6"/>
  </externalReferences>
  <definedNames>
    <definedName name="електро">OFFSET('ВХIДНІ ДАНІ'!$AQ$7,,,'ВХIДНІ ДАНІ'!$AO$7)</definedName>
    <definedName name="електроподпись">OFFSET('ВХIДНІ ДАНІ'!$AP$7,,,'ВХIДНІ ДАНІ'!$AO$7)</definedName>
    <definedName name="категорія">#REF!</definedName>
    <definedName name="міста">'[1]для розрахунку'!$A$6:$A$20</definedName>
    <definedName name="общаяплощадь">'ВХIДНІ ДАНІ'!$H$2</definedName>
    <definedName name="пителектро">OFFSET('ВХIДНІ ДАНІ'!$AW$7,,,'ВХIДНІ ДАНІ'!$AU$7)</definedName>
    <definedName name="пителектроподпись">OFFSET('ВХIДНІ ДАНІ'!$AV$7,,,'ВХIДНІ ДАНІ'!$AU$7)</definedName>
    <definedName name="питтепло">OFFSET('ВХIДНІ ДАНІ'!$AT$7,,,'ВХIДНІ ДАНІ'!$AR$7)</definedName>
    <definedName name="питтеплоподпись">OFFSET('ВХIДНІ ДАНІ'!$AS$7,,,'ВХIДНІ ДАНІ'!$AR$7)</definedName>
    <definedName name="подписьтепло">OFFSET('ВХIДНІ ДАНІ'!$AM$7,,,'ВХIДНІ ДАНІ'!$AL$7)</definedName>
    <definedName name="тепло">OFFSET('ВХIДНІ ДАНІ'!$AN$7,,,'ВХIДНІ ДАНІ'!$AL$7)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4" l="1"/>
  <c r="D7" i="4"/>
  <c r="E7" i="4"/>
  <c r="F7" i="4"/>
  <c r="G7" i="4"/>
  <c r="H7" i="4"/>
  <c r="C8" i="4"/>
  <c r="D8" i="4"/>
  <c r="E8" i="4"/>
  <c r="F8" i="4"/>
  <c r="G8" i="4"/>
  <c r="H8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C14" i="4"/>
  <c r="D14" i="4"/>
  <c r="E14" i="4"/>
  <c r="F14" i="4"/>
  <c r="G14" i="4"/>
  <c r="H14" i="4"/>
  <c r="C15" i="4"/>
  <c r="D15" i="4"/>
  <c r="E15" i="4"/>
  <c r="F15" i="4"/>
  <c r="G15" i="4"/>
  <c r="H15" i="4"/>
  <c r="C16" i="4"/>
  <c r="D16" i="4"/>
  <c r="E16" i="4"/>
  <c r="F16" i="4"/>
  <c r="G16" i="4"/>
  <c r="H16" i="4"/>
  <c r="C17" i="4"/>
  <c r="D17" i="4"/>
  <c r="E17" i="4"/>
  <c r="F17" i="4"/>
  <c r="G17" i="4"/>
  <c r="H17" i="4"/>
  <c r="C18" i="4"/>
  <c r="D18" i="4"/>
  <c r="E18" i="4"/>
  <c r="F18" i="4"/>
  <c r="G18" i="4"/>
  <c r="H18" i="4"/>
  <c r="C19" i="4"/>
  <c r="D19" i="4"/>
  <c r="E19" i="4"/>
  <c r="F19" i="4"/>
  <c r="G19" i="4"/>
  <c r="H19" i="4"/>
  <c r="C20" i="4"/>
  <c r="D20" i="4"/>
  <c r="E20" i="4"/>
  <c r="F20" i="4"/>
  <c r="G20" i="4"/>
  <c r="H20" i="4"/>
  <c r="C21" i="4"/>
  <c r="D21" i="4"/>
  <c r="E21" i="4"/>
  <c r="F21" i="4"/>
  <c r="G21" i="4"/>
  <c r="H21" i="4"/>
  <c r="C22" i="4"/>
  <c r="D22" i="4"/>
  <c r="E22" i="4"/>
  <c r="F22" i="4"/>
  <c r="G22" i="4"/>
  <c r="H22" i="4"/>
  <c r="C23" i="4"/>
  <c r="D23" i="4"/>
  <c r="E23" i="4"/>
  <c r="F23" i="4"/>
  <c r="G23" i="4"/>
  <c r="H23" i="4"/>
  <c r="C24" i="4"/>
  <c r="D24" i="4"/>
  <c r="E24" i="4"/>
  <c r="F24" i="4"/>
  <c r="G24" i="4"/>
  <c r="H24" i="4"/>
  <c r="C25" i="4"/>
  <c r="D25" i="4"/>
  <c r="E25" i="4"/>
  <c r="F25" i="4"/>
  <c r="G25" i="4"/>
  <c r="H25" i="4"/>
  <c r="C26" i="4"/>
  <c r="D26" i="4"/>
  <c r="E26" i="4"/>
  <c r="F26" i="4"/>
  <c r="G26" i="4"/>
  <c r="H26" i="4"/>
  <c r="C27" i="4"/>
  <c r="D27" i="4"/>
  <c r="E27" i="4"/>
  <c r="F27" i="4"/>
  <c r="G27" i="4"/>
  <c r="H27" i="4"/>
  <c r="C28" i="4"/>
  <c r="D28" i="4"/>
  <c r="E28" i="4"/>
  <c r="F28" i="4"/>
  <c r="G28" i="4"/>
  <c r="H28" i="4"/>
  <c r="C29" i="4"/>
  <c r="D29" i="4"/>
  <c r="E29" i="4"/>
  <c r="F29" i="4"/>
  <c r="G29" i="4"/>
  <c r="H29" i="4"/>
  <c r="C30" i="4"/>
  <c r="D30" i="4"/>
  <c r="E30" i="4"/>
  <c r="F30" i="4"/>
  <c r="G30" i="4"/>
  <c r="H30" i="4"/>
  <c r="C31" i="4"/>
  <c r="D31" i="4"/>
  <c r="E31" i="4"/>
  <c r="F31" i="4"/>
  <c r="G31" i="4"/>
  <c r="H31" i="4"/>
  <c r="C32" i="4"/>
  <c r="D32" i="4"/>
  <c r="E32" i="4"/>
  <c r="F32" i="4"/>
  <c r="G32" i="4"/>
  <c r="H32" i="4"/>
  <c r="C33" i="4"/>
  <c r="D33" i="4"/>
  <c r="E33" i="4"/>
  <c r="F33" i="4"/>
  <c r="G33" i="4"/>
  <c r="H33" i="4"/>
  <c r="C34" i="4"/>
  <c r="D34" i="4"/>
  <c r="E34" i="4"/>
  <c r="F34" i="4"/>
  <c r="G34" i="4"/>
  <c r="H34" i="4"/>
  <c r="C35" i="4"/>
  <c r="D35" i="4"/>
  <c r="E35" i="4"/>
  <c r="F35" i="4"/>
  <c r="G35" i="4"/>
  <c r="H35" i="4"/>
  <c r="C36" i="4"/>
  <c r="D36" i="4"/>
  <c r="E36" i="4"/>
  <c r="F36" i="4"/>
  <c r="G36" i="4"/>
  <c r="H36" i="4"/>
  <c r="C37" i="4"/>
  <c r="D37" i="4"/>
  <c r="E37" i="4"/>
  <c r="F37" i="4"/>
  <c r="G37" i="4"/>
  <c r="H37" i="4"/>
  <c r="C38" i="4"/>
  <c r="D38" i="4"/>
  <c r="E38" i="4"/>
  <c r="F38" i="4"/>
  <c r="G38" i="4"/>
  <c r="H38" i="4"/>
  <c r="C39" i="4"/>
  <c r="D39" i="4"/>
  <c r="E39" i="4"/>
  <c r="F39" i="4"/>
  <c r="G39" i="4"/>
  <c r="H39" i="4"/>
  <c r="C40" i="4"/>
  <c r="D40" i="4"/>
  <c r="E40" i="4"/>
  <c r="F40" i="4"/>
  <c r="G40" i="4"/>
  <c r="H40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C50" i="4"/>
  <c r="D50" i="4"/>
  <c r="E50" i="4"/>
  <c r="F50" i="4"/>
  <c r="G50" i="4"/>
  <c r="H50" i="4"/>
  <c r="C51" i="4"/>
  <c r="D51" i="4"/>
  <c r="E51" i="4"/>
  <c r="F51" i="4"/>
  <c r="G51" i="4"/>
  <c r="H51" i="4"/>
  <c r="C52" i="4"/>
  <c r="D52" i="4"/>
  <c r="E52" i="4"/>
  <c r="F52" i="4"/>
  <c r="G52" i="4"/>
  <c r="H52" i="4"/>
  <c r="C53" i="4"/>
  <c r="D53" i="4"/>
  <c r="E53" i="4"/>
  <c r="F53" i="4"/>
  <c r="G53" i="4"/>
  <c r="H53" i="4"/>
  <c r="C54" i="4"/>
  <c r="D54" i="4"/>
  <c r="E54" i="4"/>
  <c r="F54" i="4"/>
  <c r="G54" i="4"/>
  <c r="H54" i="4"/>
  <c r="C55" i="4"/>
  <c r="D55" i="4"/>
  <c r="E55" i="4"/>
  <c r="F55" i="4"/>
  <c r="G55" i="4"/>
  <c r="H55" i="4"/>
  <c r="C56" i="4"/>
  <c r="D56" i="4"/>
  <c r="E56" i="4"/>
  <c r="F56" i="4"/>
  <c r="G56" i="4"/>
  <c r="H56" i="4"/>
  <c r="C57" i="4"/>
  <c r="D57" i="4"/>
  <c r="E57" i="4"/>
  <c r="F57" i="4"/>
  <c r="G57" i="4"/>
  <c r="H57" i="4"/>
  <c r="C58" i="4"/>
  <c r="D58" i="4"/>
  <c r="E58" i="4"/>
  <c r="F58" i="4"/>
  <c r="G58" i="4"/>
  <c r="H58" i="4"/>
  <c r="C59" i="4"/>
  <c r="D59" i="4"/>
  <c r="E59" i="4"/>
  <c r="F59" i="4"/>
  <c r="G59" i="4"/>
  <c r="H59" i="4"/>
  <c r="C60" i="4"/>
  <c r="D60" i="4"/>
  <c r="E60" i="4"/>
  <c r="F60" i="4"/>
  <c r="G60" i="4"/>
  <c r="H60" i="4"/>
  <c r="C61" i="4"/>
  <c r="D61" i="4"/>
  <c r="E61" i="4"/>
  <c r="F61" i="4"/>
  <c r="G61" i="4"/>
  <c r="H61" i="4"/>
  <c r="C62" i="4"/>
  <c r="D62" i="4"/>
  <c r="E62" i="4"/>
  <c r="F62" i="4"/>
  <c r="G62" i="4"/>
  <c r="H62" i="4"/>
  <c r="C63" i="4"/>
  <c r="D63" i="4"/>
  <c r="E63" i="4"/>
  <c r="F63" i="4"/>
  <c r="G63" i="4"/>
  <c r="H63" i="4"/>
  <c r="C64" i="4"/>
  <c r="D64" i="4"/>
  <c r="E64" i="4"/>
  <c r="F64" i="4"/>
  <c r="G64" i="4"/>
  <c r="H64" i="4"/>
  <c r="C65" i="4"/>
  <c r="D65" i="4"/>
  <c r="E65" i="4"/>
  <c r="F65" i="4"/>
  <c r="G65" i="4"/>
  <c r="H65" i="4"/>
  <c r="C66" i="4"/>
  <c r="D66" i="4"/>
  <c r="E66" i="4"/>
  <c r="F66" i="4"/>
  <c r="G66" i="4"/>
  <c r="H66" i="4"/>
  <c r="C67" i="4"/>
  <c r="D67" i="4"/>
  <c r="E67" i="4"/>
  <c r="F67" i="4"/>
  <c r="G67" i="4"/>
  <c r="H67" i="4"/>
  <c r="C68" i="4"/>
  <c r="D68" i="4"/>
  <c r="E68" i="4"/>
  <c r="F68" i="4"/>
  <c r="G68" i="4"/>
  <c r="H68" i="4"/>
  <c r="C69" i="4"/>
  <c r="D69" i="4"/>
  <c r="E69" i="4"/>
  <c r="F69" i="4"/>
  <c r="G69" i="4"/>
  <c r="H69" i="4"/>
  <c r="C70" i="4"/>
  <c r="D70" i="4"/>
  <c r="E70" i="4"/>
  <c r="F70" i="4"/>
  <c r="G70" i="4"/>
  <c r="H70" i="4"/>
  <c r="C71" i="4"/>
  <c r="D71" i="4"/>
  <c r="E71" i="4"/>
  <c r="F71" i="4"/>
  <c r="G71" i="4"/>
  <c r="H71" i="4"/>
  <c r="C72" i="4"/>
  <c r="D72" i="4"/>
  <c r="E72" i="4"/>
  <c r="F72" i="4"/>
  <c r="G72" i="4"/>
  <c r="H72" i="4"/>
  <c r="C73" i="4"/>
  <c r="D73" i="4"/>
  <c r="E73" i="4"/>
  <c r="F73" i="4"/>
  <c r="G73" i="4"/>
  <c r="H73" i="4"/>
  <c r="C74" i="4"/>
  <c r="D74" i="4"/>
  <c r="E74" i="4"/>
  <c r="F74" i="4"/>
  <c r="G74" i="4"/>
  <c r="H74" i="4"/>
  <c r="C75" i="4"/>
  <c r="D75" i="4"/>
  <c r="E75" i="4"/>
  <c r="F75" i="4"/>
  <c r="G75" i="4"/>
  <c r="H75" i="4"/>
  <c r="C76" i="4"/>
  <c r="D76" i="4"/>
  <c r="E76" i="4"/>
  <c r="F76" i="4"/>
  <c r="G76" i="4"/>
  <c r="H76" i="4"/>
  <c r="C77" i="4"/>
  <c r="D77" i="4"/>
  <c r="E77" i="4"/>
  <c r="F77" i="4"/>
  <c r="G77" i="4"/>
  <c r="H77" i="4"/>
  <c r="C78" i="4"/>
  <c r="D78" i="4"/>
  <c r="E78" i="4"/>
  <c r="F78" i="4"/>
  <c r="G78" i="4"/>
  <c r="H78" i="4"/>
  <c r="C79" i="4"/>
  <c r="D79" i="4"/>
  <c r="E79" i="4"/>
  <c r="F79" i="4"/>
  <c r="G79" i="4"/>
  <c r="H79" i="4"/>
  <c r="C80" i="4"/>
  <c r="D80" i="4"/>
  <c r="E80" i="4"/>
  <c r="F80" i="4"/>
  <c r="G80" i="4"/>
  <c r="H80" i="4"/>
  <c r="C81" i="4"/>
  <c r="D81" i="4"/>
  <c r="E81" i="4"/>
  <c r="F81" i="4"/>
  <c r="G81" i="4"/>
  <c r="H81" i="4"/>
  <c r="C82" i="4"/>
  <c r="D82" i="4"/>
  <c r="E82" i="4"/>
  <c r="F82" i="4"/>
  <c r="G82" i="4"/>
  <c r="H82" i="4"/>
  <c r="C83" i="4"/>
  <c r="D83" i="4"/>
  <c r="E83" i="4"/>
  <c r="F83" i="4"/>
  <c r="G83" i="4"/>
  <c r="H83" i="4"/>
  <c r="C84" i="4"/>
  <c r="D84" i="4"/>
  <c r="E84" i="4"/>
  <c r="F84" i="4"/>
  <c r="G84" i="4"/>
  <c r="H84" i="4"/>
  <c r="C85" i="4"/>
  <c r="D85" i="4"/>
  <c r="E85" i="4"/>
  <c r="F85" i="4"/>
  <c r="G85" i="4"/>
  <c r="H85" i="4"/>
  <c r="C86" i="4"/>
  <c r="D86" i="4"/>
  <c r="E86" i="4"/>
  <c r="F86" i="4"/>
  <c r="G86" i="4"/>
  <c r="H86" i="4"/>
  <c r="C87" i="4"/>
  <c r="D87" i="4"/>
  <c r="E87" i="4"/>
  <c r="F87" i="4"/>
  <c r="G87" i="4"/>
  <c r="H87" i="4"/>
  <c r="C88" i="4"/>
  <c r="D88" i="4"/>
  <c r="E88" i="4"/>
  <c r="F88" i="4"/>
  <c r="G88" i="4"/>
  <c r="H88" i="4"/>
  <c r="C89" i="4"/>
  <c r="D89" i="4"/>
  <c r="E89" i="4"/>
  <c r="F89" i="4"/>
  <c r="G89" i="4"/>
  <c r="H89" i="4"/>
  <c r="C90" i="4"/>
  <c r="D90" i="4"/>
  <c r="E90" i="4"/>
  <c r="F90" i="4"/>
  <c r="G90" i="4"/>
  <c r="H90" i="4"/>
  <c r="C91" i="4"/>
  <c r="D91" i="4"/>
  <c r="E91" i="4"/>
  <c r="F91" i="4"/>
  <c r="G91" i="4"/>
  <c r="H91" i="4"/>
  <c r="C92" i="4"/>
  <c r="D92" i="4"/>
  <c r="E92" i="4"/>
  <c r="F92" i="4"/>
  <c r="G92" i="4"/>
  <c r="H92" i="4"/>
  <c r="C93" i="4"/>
  <c r="D93" i="4"/>
  <c r="E93" i="4"/>
  <c r="F93" i="4"/>
  <c r="G93" i="4"/>
  <c r="H93" i="4"/>
  <c r="C94" i="4"/>
  <c r="D94" i="4"/>
  <c r="E94" i="4"/>
  <c r="F94" i="4"/>
  <c r="G94" i="4"/>
  <c r="H94" i="4"/>
  <c r="C95" i="4"/>
  <c r="D95" i="4"/>
  <c r="E95" i="4"/>
  <c r="F95" i="4"/>
  <c r="G95" i="4"/>
  <c r="H95" i="4"/>
  <c r="C96" i="4"/>
  <c r="D96" i="4"/>
  <c r="E96" i="4"/>
  <c r="F96" i="4"/>
  <c r="G96" i="4"/>
  <c r="H96" i="4"/>
  <c r="C97" i="4"/>
  <c r="D97" i="4"/>
  <c r="E97" i="4"/>
  <c r="F97" i="4"/>
  <c r="G97" i="4"/>
  <c r="H97" i="4"/>
  <c r="C98" i="4"/>
  <c r="D98" i="4"/>
  <c r="E98" i="4"/>
  <c r="F98" i="4"/>
  <c r="G98" i="4"/>
  <c r="H98" i="4"/>
  <c r="C99" i="4"/>
  <c r="D99" i="4"/>
  <c r="E99" i="4"/>
  <c r="F99" i="4"/>
  <c r="G99" i="4"/>
  <c r="H99" i="4"/>
  <c r="C100" i="4"/>
  <c r="D100" i="4"/>
  <c r="E100" i="4"/>
  <c r="F100" i="4"/>
  <c r="G100" i="4"/>
  <c r="H100" i="4"/>
  <c r="C101" i="4"/>
  <c r="D101" i="4"/>
  <c r="E101" i="4"/>
  <c r="F101" i="4"/>
  <c r="G101" i="4"/>
  <c r="H101" i="4"/>
  <c r="C102" i="4"/>
  <c r="D102" i="4"/>
  <c r="E102" i="4"/>
  <c r="F102" i="4"/>
  <c r="G102" i="4"/>
  <c r="H102" i="4"/>
  <c r="C103" i="4"/>
  <c r="D103" i="4"/>
  <c r="E103" i="4"/>
  <c r="F103" i="4"/>
  <c r="G103" i="4"/>
  <c r="H103" i="4"/>
  <c r="C104" i="4"/>
  <c r="D104" i="4"/>
  <c r="E104" i="4"/>
  <c r="F104" i="4"/>
  <c r="G104" i="4"/>
  <c r="H104" i="4"/>
  <c r="C105" i="4"/>
  <c r="D105" i="4"/>
  <c r="E105" i="4"/>
  <c r="F105" i="4"/>
  <c r="G105" i="4"/>
  <c r="H105" i="4"/>
  <c r="C106" i="4"/>
  <c r="D106" i="4"/>
  <c r="E106" i="4"/>
  <c r="F106" i="4"/>
  <c r="G106" i="4"/>
  <c r="H106" i="4"/>
  <c r="C107" i="4"/>
  <c r="D107" i="4"/>
  <c r="E107" i="4"/>
  <c r="F107" i="4"/>
  <c r="G107" i="4"/>
  <c r="H107" i="4"/>
  <c r="C108" i="4"/>
  <c r="D108" i="4"/>
  <c r="E108" i="4"/>
  <c r="F108" i="4"/>
  <c r="G108" i="4"/>
  <c r="H108" i="4"/>
  <c r="C109" i="4"/>
  <c r="D109" i="4"/>
  <c r="E109" i="4"/>
  <c r="F109" i="4"/>
  <c r="G109" i="4"/>
  <c r="H109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12" i="4"/>
  <c r="D112" i="4"/>
  <c r="E112" i="4"/>
  <c r="F112" i="4"/>
  <c r="G112" i="4"/>
  <c r="H112" i="4"/>
  <c r="C113" i="4"/>
  <c r="D113" i="4"/>
  <c r="E113" i="4"/>
  <c r="F113" i="4"/>
  <c r="G113" i="4"/>
  <c r="H113" i="4"/>
  <c r="C114" i="4"/>
  <c r="D114" i="4"/>
  <c r="E114" i="4"/>
  <c r="F114" i="4"/>
  <c r="G114" i="4"/>
  <c r="H114" i="4"/>
  <c r="C115" i="4"/>
  <c r="D115" i="4"/>
  <c r="E115" i="4"/>
  <c r="F115" i="4"/>
  <c r="G115" i="4"/>
  <c r="H115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119" i="4"/>
  <c r="D119" i="4"/>
  <c r="E119" i="4"/>
  <c r="F119" i="4"/>
  <c r="G119" i="4"/>
  <c r="H119" i="4"/>
  <c r="C120" i="4"/>
  <c r="D120" i="4"/>
  <c r="E120" i="4"/>
  <c r="F120" i="4"/>
  <c r="G120" i="4"/>
  <c r="H120" i="4"/>
  <c r="C121" i="4"/>
  <c r="D121" i="4"/>
  <c r="E121" i="4"/>
  <c r="F121" i="4"/>
  <c r="G121" i="4"/>
  <c r="H121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24" i="4"/>
  <c r="D124" i="4"/>
  <c r="E124" i="4"/>
  <c r="F124" i="4"/>
  <c r="G124" i="4"/>
  <c r="H124" i="4"/>
  <c r="C125" i="4"/>
  <c r="D125" i="4"/>
  <c r="E125" i="4"/>
  <c r="F125" i="4"/>
  <c r="G125" i="4"/>
  <c r="H125" i="4"/>
  <c r="C126" i="4"/>
  <c r="D126" i="4"/>
  <c r="E126" i="4"/>
  <c r="F126" i="4"/>
  <c r="G126" i="4"/>
  <c r="H126" i="4"/>
  <c r="C127" i="4"/>
  <c r="D127" i="4"/>
  <c r="E127" i="4"/>
  <c r="F127" i="4"/>
  <c r="G127" i="4"/>
  <c r="H127" i="4"/>
  <c r="C128" i="4"/>
  <c r="D128" i="4"/>
  <c r="E128" i="4"/>
  <c r="F128" i="4"/>
  <c r="G128" i="4"/>
  <c r="H128" i="4"/>
  <c r="C129" i="4"/>
  <c r="D129" i="4"/>
  <c r="E129" i="4"/>
  <c r="F129" i="4"/>
  <c r="G129" i="4"/>
  <c r="H129" i="4"/>
  <c r="C130" i="4"/>
  <c r="D130" i="4"/>
  <c r="E130" i="4"/>
  <c r="F130" i="4"/>
  <c r="G130" i="4"/>
  <c r="H130" i="4"/>
  <c r="C131" i="4"/>
  <c r="D131" i="4"/>
  <c r="E131" i="4"/>
  <c r="F131" i="4"/>
  <c r="G131" i="4"/>
  <c r="H131" i="4"/>
  <c r="C132" i="4"/>
  <c r="D132" i="4"/>
  <c r="E132" i="4"/>
  <c r="F132" i="4"/>
  <c r="G132" i="4"/>
  <c r="H132" i="4"/>
  <c r="C133" i="4"/>
  <c r="D133" i="4"/>
  <c r="E133" i="4"/>
  <c r="F133" i="4"/>
  <c r="G133" i="4"/>
  <c r="H133" i="4"/>
  <c r="C134" i="4"/>
  <c r="D134" i="4"/>
  <c r="E134" i="4"/>
  <c r="F134" i="4"/>
  <c r="G134" i="4"/>
  <c r="H134" i="4"/>
  <c r="C135" i="4"/>
  <c r="D135" i="4"/>
  <c r="E135" i="4"/>
  <c r="F135" i="4"/>
  <c r="G135" i="4"/>
  <c r="H135" i="4"/>
  <c r="C136" i="4"/>
  <c r="D136" i="4"/>
  <c r="E136" i="4"/>
  <c r="F136" i="4"/>
  <c r="G136" i="4"/>
  <c r="H136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39" i="4"/>
  <c r="D139" i="4"/>
  <c r="E139" i="4"/>
  <c r="F139" i="4"/>
  <c r="G139" i="4"/>
  <c r="H139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43" i="4"/>
  <c r="D143" i="4"/>
  <c r="E143" i="4"/>
  <c r="F143" i="4"/>
  <c r="G143" i="4"/>
  <c r="H143" i="4"/>
  <c r="C144" i="4"/>
  <c r="D144" i="4"/>
  <c r="E144" i="4"/>
  <c r="F144" i="4"/>
  <c r="G144" i="4"/>
  <c r="H144" i="4"/>
  <c r="C145" i="4"/>
  <c r="D145" i="4"/>
  <c r="E145" i="4"/>
  <c r="F145" i="4"/>
  <c r="G145" i="4"/>
  <c r="H145" i="4"/>
  <c r="C146" i="4"/>
  <c r="D146" i="4"/>
  <c r="E146" i="4"/>
  <c r="F146" i="4"/>
  <c r="G146" i="4"/>
  <c r="H146" i="4"/>
  <c r="C147" i="4"/>
  <c r="D147" i="4"/>
  <c r="E147" i="4"/>
  <c r="F147" i="4"/>
  <c r="G147" i="4"/>
  <c r="H147" i="4"/>
  <c r="C148" i="4"/>
  <c r="D148" i="4"/>
  <c r="E148" i="4"/>
  <c r="F148" i="4"/>
  <c r="G148" i="4"/>
  <c r="H148" i="4"/>
  <c r="C149" i="4"/>
  <c r="D149" i="4"/>
  <c r="E149" i="4"/>
  <c r="F149" i="4"/>
  <c r="G149" i="4"/>
  <c r="H149" i="4"/>
  <c r="C150" i="4"/>
  <c r="D150" i="4"/>
  <c r="E150" i="4"/>
  <c r="F150" i="4"/>
  <c r="G150" i="4"/>
  <c r="H150" i="4"/>
  <c r="C151" i="4"/>
  <c r="D151" i="4"/>
  <c r="E151" i="4"/>
  <c r="F151" i="4"/>
  <c r="G151" i="4"/>
  <c r="H151" i="4"/>
  <c r="C152" i="4"/>
  <c r="D152" i="4"/>
  <c r="E152" i="4"/>
  <c r="F152" i="4"/>
  <c r="G152" i="4"/>
  <c r="H152" i="4"/>
  <c r="C153" i="4"/>
  <c r="D153" i="4"/>
  <c r="E153" i="4"/>
  <c r="F153" i="4"/>
  <c r="G153" i="4"/>
  <c r="H153" i="4"/>
  <c r="C154" i="4"/>
  <c r="D154" i="4"/>
  <c r="E154" i="4"/>
  <c r="F154" i="4"/>
  <c r="G154" i="4"/>
  <c r="H154" i="4"/>
  <c r="C155" i="4"/>
  <c r="D155" i="4"/>
  <c r="E155" i="4"/>
  <c r="F155" i="4"/>
  <c r="G155" i="4"/>
  <c r="H155" i="4"/>
  <c r="C156" i="4"/>
  <c r="D156" i="4"/>
  <c r="E156" i="4"/>
  <c r="F156" i="4"/>
  <c r="G156" i="4"/>
  <c r="H156" i="4"/>
  <c r="C157" i="4"/>
  <c r="D157" i="4"/>
  <c r="E157" i="4"/>
  <c r="F157" i="4"/>
  <c r="G157" i="4"/>
  <c r="H157" i="4"/>
  <c r="C158" i="4"/>
  <c r="D158" i="4"/>
  <c r="E158" i="4"/>
  <c r="F158" i="4"/>
  <c r="G158" i="4"/>
  <c r="H158" i="4"/>
  <c r="C159" i="4"/>
  <c r="D159" i="4"/>
  <c r="E159" i="4"/>
  <c r="F159" i="4"/>
  <c r="G159" i="4"/>
  <c r="H159" i="4"/>
  <c r="C160" i="4"/>
  <c r="D160" i="4"/>
  <c r="E160" i="4"/>
  <c r="F160" i="4"/>
  <c r="G160" i="4"/>
  <c r="H160" i="4"/>
  <c r="C161" i="4"/>
  <c r="D161" i="4"/>
  <c r="E161" i="4"/>
  <c r="F161" i="4"/>
  <c r="G161" i="4"/>
  <c r="H161" i="4"/>
  <c r="C162" i="4"/>
  <c r="D162" i="4"/>
  <c r="E162" i="4"/>
  <c r="F162" i="4"/>
  <c r="G162" i="4"/>
  <c r="H162" i="4"/>
  <c r="C163" i="4"/>
  <c r="D163" i="4"/>
  <c r="E163" i="4"/>
  <c r="F163" i="4"/>
  <c r="G163" i="4"/>
  <c r="H163" i="4"/>
  <c r="C164" i="4"/>
  <c r="D164" i="4"/>
  <c r="E164" i="4"/>
  <c r="F164" i="4"/>
  <c r="G164" i="4"/>
  <c r="H164" i="4"/>
  <c r="C165" i="4"/>
  <c r="D165" i="4"/>
  <c r="E165" i="4"/>
  <c r="F165" i="4"/>
  <c r="G165" i="4"/>
  <c r="H165" i="4"/>
  <c r="C166" i="4"/>
  <c r="D166" i="4"/>
  <c r="E166" i="4"/>
  <c r="F166" i="4"/>
  <c r="G166" i="4"/>
  <c r="H166" i="4"/>
  <c r="C167" i="4"/>
  <c r="D167" i="4"/>
  <c r="E167" i="4"/>
  <c r="F167" i="4"/>
  <c r="G167" i="4"/>
  <c r="H167" i="4"/>
  <c r="C168" i="4"/>
  <c r="D168" i="4"/>
  <c r="E168" i="4"/>
  <c r="F168" i="4"/>
  <c r="G168" i="4"/>
  <c r="H168" i="4"/>
  <c r="C169" i="4"/>
  <c r="D169" i="4"/>
  <c r="E169" i="4"/>
  <c r="F169" i="4"/>
  <c r="G169" i="4"/>
  <c r="H169" i="4"/>
  <c r="C170" i="4"/>
  <c r="D170" i="4"/>
  <c r="E170" i="4"/>
  <c r="F170" i="4"/>
  <c r="G170" i="4"/>
  <c r="H170" i="4"/>
  <c r="C171" i="4"/>
  <c r="D171" i="4"/>
  <c r="E171" i="4"/>
  <c r="F171" i="4"/>
  <c r="G171" i="4"/>
  <c r="H171" i="4"/>
  <c r="C172" i="4"/>
  <c r="D172" i="4"/>
  <c r="E172" i="4"/>
  <c r="F172" i="4"/>
  <c r="G172" i="4"/>
  <c r="H172" i="4"/>
  <c r="C173" i="4"/>
  <c r="D173" i="4"/>
  <c r="E173" i="4"/>
  <c r="F173" i="4"/>
  <c r="G173" i="4"/>
  <c r="H173" i="4"/>
  <c r="C174" i="4"/>
  <c r="D174" i="4"/>
  <c r="E174" i="4"/>
  <c r="F174" i="4"/>
  <c r="G174" i="4"/>
  <c r="H174" i="4"/>
  <c r="C175" i="4"/>
  <c r="D175" i="4"/>
  <c r="E175" i="4"/>
  <c r="F175" i="4"/>
  <c r="G175" i="4"/>
  <c r="H175" i="4"/>
  <c r="C176" i="4"/>
  <c r="D176" i="4"/>
  <c r="E176" i="4"/>
  <c r="F176" i="4"/>
  <c r="G176" i="4"/>
  <c r="H176" i="4"/>
  <c r="C177" i="4"/>
  <c r="D177" i="4"/>
  <c r="E177" i="4"/>
  <c r="F177" i="4"/>
  <c r="G177" i="4"/>
  <c r="H177" i="4"/>
  <c r="C178" i="4"/>
  <c r="D178" i="4"/>
  <c r="E178" i="4"/>
  <c r="F178" i="4"/>
  <c r="G178" i="4"/>
  <c r="H178" i="4"/>
  <c r="C179" i="4"/>
  <c r="D179" i="4"/>
  <c r="E179" i="4"/>
  <c r="F179" i="4"/>
  <c r="G179" i="4"/>
  <c r="H179" i="4"/>
  <c r="C180" i="4"/>
  <c r="D180" i="4"/>
  <c r="E180" i="4"/>
  <c r="F180" i="4"/>
  <c r="G180" i="4"/>
  <c r="H180" i="4"/>
  <c r="C181" i="4"/>
  <c r="D181" i="4"/>
  <c r="E181" i="4"/>
  <c r="F181" i="4"/>
  <c r="G181" i="4"/>
  <c r="H181" i="4"/>
  <c r="C182" i="4"/>
  <c r="D182" i="4"/>
  <c r="E182" i="4"/>
  <c r="F182" i="4"/>
  <c r="G182" i="4"/>
  <c r="H182" i="4"/>
  <c r="C183" i="4"/>
  <c r="D183" i="4"/>
  <c r="E183" i="4"/>
  <c r="F183" i="4"/>
  <c r="G183" i="4"/>
  <c r="H183" i="4"/>
  <c r="C184" i="4"/>
  <c r="D184" i="4"/>
  <c r="E184" i="4"/>
  <c r="F184" i="4"/>
  <c r="G184" i="4"/>
  <c r="H184" i="4"/>
  <c r="C185" i="4"/>
  <c r="D185" i="4"/>
  <c r="E185" i="4"/>
  <c r="F185" i="4"/>
  <c r="G185" i="4"/>
  <c r="H185" i="4"/>
  <c r="C186" i="4"/>
  <c r="D186" i="4"/>
  <c r="E186" i="4"/>
  <c r="F186" i="4"/>
  <c r="G186" i="4"/>
  <c r="H186" i="4"/>
  <c r="C187" i="4"/>
  <c r="D187" i="4"/>
  <c r="E187" i="4"/>
  <c r="F187" i="4"/>
  <c r="G187" i="4"/>
  <c r="H187" i="4"/>
  <c r="C188" i="4"/>
  <c r="D188" i="4"/>
  <c r="E188" i="4"/>
  <c r="F188" i="4"/>
  <c r="G188" i="4"/>
  <c r="H188" i="4"/>
  <c r="C189" i="4"/>
  <c r="D189" i="4"/>
  <c r="E189" i="4"/>
  <c r="F189" i="4"/>
  <c r="G189" i="4"/>
  <c r="H189" i="4"/>
  <c r="C190" i="4"/>
  <c r="D190" i="4"/>
  <c r="E190" i="4"/>
  <c r="F190" i="4"/>
  <c r="G190" i="4"/>
  <c r="H190" i="4"/>
  <c r="C191" i="4"/>
  <c r="D191" i="4"/>
  <c r="E191" i="4"/>
  <c r="F191" i="4"/>
  <c r="G191" i="4"/>
  <c r="H191" i="4"/>
  <c r="C192" i="4"/>
  <c r="D192" i="4"/>
  <c r="E192" i="4"/>
  <c r="F192" i="4"/>
  <c r="G192" i="4"/>
  <c r="H192" i="4"/>
  <c r="C193" i="4"/>
  <c r="D193" i="4"/>
  <c r="E193" i="4"/>
  <c r="F193" i="4"/>
  <c r="G193" i="4"/>
  <c r="H193" i="4"/>
  <c r="C194" i="4"/>
  <c r="D194" i="4"/>
  <c r="E194" i="4"/>
  <c r="F194" i="4"/>
  <c r="G194" i="4"/>
  <c r="H194" i="4"/>
  <c r="C195" i="4"/>
  <c r="D195" i="4"/>
  <c r="E195" i="4"/>
  <c r="F195" i="4"/>
  <c r="G195" i="4"/>
  <c r="H195" i="4"/>
  <c r="C196" i="4"/>
  <c r="D196" i="4"/>
  <c r="E196" i="4"/>
  <c r="F196" i="4"/>
  <c r="G196" i="4"/>
  <c r="H196" i="4"/>
  <c r="C197" i="4"/>
  <c r="D197" i="4"/>
  <c r="E197" i="4"/>
  <c r="F197" i="4"/>
  <c r="G197" i="4"/>
  <c r="H197" i="4"/>
  <c r="C198" i="4"/>
  <c r="D198" i="4"/>
  <c r="E198" i="4"/>
  <c r="F198" i="4"/>
  <c r="G198" i="4"/>
  <c r="H198" i="4"/>
  <c r="C199" i="4"/>
  <c r="D199" i="4"/>
  <c r="E199" i="4"/>
  <c r="F199" i="4"/>
  <c r="G199" i="4"/>
  <c r="H199" i="4"/>
  <c r="C200" i="4"/>
  <c r="D200" i="4"/>
  <c r="E200" i="4"/>
  <c r="F200" i="4"/>
  <c r="G200" i="4"/>
  <c r="H200" i="4"/>
  <c r="C201" i="4"/>
  <c r="D201" i="4"/>
  <c r="E201" i="4"/>
  <c r="F201" i="4"/>
  <c r="G201" i="4"/>
  <c r="H201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4" i="4"/>
  <c r="D204" i="4"/>
  <c r="E204" i="4"/>
  <c r="F204" i="4"/>
  <c r="G204" i="4"/>
  <c r="H204" i="4"/>
  <c r="C205" i="4"/>
  <c r="D205" i="4"/>
  <c r="E205" i="4"/>
  <c r="F205" i="4"/>
  <c r="G205" i="4"/>
  <c r="H205" i="4"/>
  <c r="C206" i="4"/>
  <c r="D206" i="4"/>
  <c r="E206" i="4"/>
  <c r="F206" i="4"/>
  <c r="G206" i="4"/>
  <c r="H206" i="4"/>
  <c r="C207" i="4"/>
  <c r="D207" i="4"/>
  <c r="E207" i="4"/>
  <c r="F207" i="4"/>
  <c r="G207" i="4"/>
  <c r="H207" i="4"/>
  <c r="C208" i="4"/>
  <c r="D208" i="4"/>
  <c r="E208" i="4"/>
  <c r="F208" i="4"/>
  <c r="G208" i="4"/>
  <c r="H208" i="4"/>
  <c r="C209" i="4"/>
  <c r="D209" i="4"/>
  <c r="E209" i="4"/>
  <c r="F209" i="4"/>
  <c r="G209" i="4"/>
  <c r="H209" i="4"/>
  <c r="C210" i="4"/>
  <c r="D210" i="4"/>
  <c r="E210" i="4"/>
  <c r="F210" i="4"/>
  <c r="G210" i="4"/>
  <c r="H210" i="4"/>
  <c r="C211" i="4"/>
  <c r="D211" i="4"/>
  <c r="E211" i="4"/>
  <c r="F211" i="4"/>
  <c r="G211" i="4"/>
  <c r="H211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14" i="4"/>
  <c r="D214" i="4"/>
  <c r="E214" i="4"/>
  <c r="F214" i="4"/>
  <c r="G214" i="4"/>
  <c r="H214" i="4"/>
  <c r="C215" i="4"/>
  <c r="D215" i="4"/>
  <c r="E215" i="4"/>
  <c r="F215" i="4"/>
  <c r="G215" i="4"/>
  <c r="H215" i="4"/>
  <c r="C216" i="4"/>
  <c r="D216" i="4"/>
  <c r="E216" i="4"/>
  <c r="F216" i="4"/>
  <c r="G216" i="4"/>
  <c r="H216" i="4"/>
  <c r="C217" i="4"/>
  <c r="D217" i="4"/>
  <c r="E217" i="4"/>
  <c r="F217" i="4"/>
  <c r="G217" i="4"/>
  <c r="H217" i="4"/>
  <c r="C218" i="4"/>
  <c r="D218" i="4"/>
  <c r="E218" i="4"/>
  <c r="F218" i="4"/>
  <c r="G218" i="4"/>
  <c r="H218" i="4"/>
  <c r="C219" i="4"/>
  <c r="D219" i="4"/>
  <c r="E219" i="4"/>
  <c r="F219" i="4"/>
  <c r="G219" i="4"/>
  <c r="H219" i="4"/>
  <c r="C220" i="4"/>
  <c r="D220" i="4"/>
  <c r="E220" i="4"/>
  <c r="F220" i="4"/>
  <c r="G220" i="4"/>
  <c r="H220" i="4"/>
  <c r="C221" i="4"/>
  <c r="D221" i="4"/>
  <c r="E221" i="4"/>
  <c r="F221" i="4"/>
  <c r="G221" i="4"/>
  <c r="H221" i="4"/>
  <c r="C222" i="4"/>
  <c r="D222" i="4"/>
  <c r="E222" i="4"/>
  <c r="F222" i="4"/>
  <c r="G222" i="4"/>
  <c r="H222" i="4"/>
  <c r="C223" i="4"/>
  <c r="D223" i="4"/>
  <c r="E223" i="4"/>
  <c r="F223" i="4"/>
  <c r="G223" i="4"/>
  <c r="H223" i="4"/>
  <c r="C224" i="4"/>
  <c r="D224" i="4"/>
  <c r="E224" i="4"/>
  <c r="F224" i="4"/>
  <c r="G224" i="4"/>
  <c r="H224" i="4"/>
  <c r="C225" i="4"/>
  <c r="D225" i="4"/>
  <c r="E225" i="4"/>
  <c r="F225" i="4"/>
  <c r="G225" i="4"/>
  <c r="H225" i="4"/>
  <c r="C226" i="4"/>
  <c r="D226" i="4"/>
  <c r="E226" i="4"/>
  <c r="F226" i="4"/>
  <c r="G226" i="4"/>
  <c r="H226" i="4"/>
  <c r="C227" i="4"/>
  <c r="D227" i="4"/>
  <c r="E227" i="4"/>
  <c r="F227" i="4"/>
  <c r="G227" i="4"/>
  <c r="H227" i="4"/>
  <c r="C228" i="4"/>
  <c r="D228" i="4"/>
  <c r="E228" i="4"/>
  <c r="F228" i="4"/>
  <c r="G228" i="4"/>
  <c r="H228" i="4"/>
  <c r="C229" i="4"/>
  <c r="D229" i="4"/>
  <c r="E229" i="4"/>
  <c r="F229" i="4"/>
  <c r="G229" i="4"/>
  <c r="H229" i="4"/>
  <c r="C230" i="4"/>
  <c r="D230" i="4"/>
  <c r="E230" i="4"/>
  <c r="F230" i="4"/>
  <c r="G230" i="4"/>
  <c r="H230" i="4"/>
  <c r="C231" i="4"/>
  <c r="D231" i="4"/>
  <c r="E231" i="4"/>
  <c r="F231" i="4"/>
  <c r="G231" i="4"/>
  <c r="H231" i="4"/>
  <c r="C232" i="4"/>
  <c r="D232" i="4"/>
  <c r="E232" i="4"/>
  <c r="F232" i="4"/>
  <c r="G232" i="4"/>
  <c r="H232" i="4"/>
  <c r="C233" i="4"/>
  <c r="D233" i="4"/>
  <c r="E233" i="4"/>
  <c r="F233" i="4"/>
  <c r="G233" i="4"/>
  <c r="H233" i="4"/>
  <c r="C234" i="4"/>
  <c r="D234" i="4"/>
  <c r="E234" i="4"/>
  <c r="F234" i="4"/>
  <c r="G234" i="4"/>
  <c r="H234" i="4"/>
  <c r="C235" i="4"/>
  <c r="D235" i="4"/>
  <c r="E235" i="4"/>
  <c r="F235" i="4"/>
  <c r="G235" i="4"/>
  <c r="H235" i="4"/>
  <c r="C236" i="4"/>
  <c r="D236" i="4"/>
  <c r="E236" i="4"/>
  <c r="F236" i="4"/>
  <c r="G236" i="4"/>
  <c r="H236" i="4"/>
  <c r="C237" i="4"/>
  <c r="D237" i="4"/>
  <c r="E237" i="4"/>
  <c r="F237" i="4"/>
  <c r="G237" i="4"/>
  <c r="H237" i="4"/>
  <c r="H6" i="4"/>
  <c r="G6" i="4"/>
  <c r="F6" i="4"/>
  <c r="E6" i="4"/>
  <c r="D6" i="4"/>
  <c r="C6" i="4"/>
  <c r="AT7" i="2"/>
  <c r="S2" i="2"/>
  <c r="P38" i="2"/>
  <c r="O38" i="2"/>
  <c r="P37" i="2"/>
  <c r="O37" i="2"/>
  <c r="P36" i="2"/>
  <c r="O36" i="2"/>
  <c r="P35" i="2"/>
  <c r="O35" i="2"/>
  <c r="P34" i="2"/>
  <c r="O34" i="2"/>
  <c r="P33" i="2"/>
  <c r="O33" i="2"/>
  <c r="P32" i="2"/>
  <c r="O32" i="2"/>
  <c r="P31" i="2"/>
  <c r="O31" i="2"/>
  <c r="P30" i="2"/>
  <c r="O30" i="2"/>
  <c r="P29" i="2"/>
  <c r="O29" i="2"/>
  <c r="P28" i="2"/>
  <c r="O28" i="2"/>
  <c r="P27" i="2"/>
  <c r="O27" i="2"/>
  <c r="P26" i="2"/>
  <c r="O26" i="2"/>
  <c r="P25" i="2"/>
  <c r="O25" i="2"/>
  <c r="P24" i="2"/>
  <c r="O24" i="2"/>
  <c r="P23" i="2"/>
  <c r="O23" i="2"/>
  <c r="P22" i="2"/>
  <c r="O22" i="2"/>
  <c r="P21" i="2"/>
  <c r="O21" i="2"/>
  <c r="P20" i="2"/>
  <c r="O20" i="2"/>
  <c r="P19" i="2"/>
  <c r="O19" i="2"/>
  <c r="P18" i="2"/>
  <c r="O18" i="2"/>
  <c r="P17" i="2"/>
  <c r="O17" i="2"/>
  <c r="P16" i="2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L7" i="2"/>
  <c r="K7" i="2"/>
  <c r="L2" i="2" l="1"/>
  <c r="K2" i="2"/>
  <c r="E10" i="1"/>
  <c r="E11" i="1"/>
  <c r="E12" i="1"/>
  <c r="H2" i="2" l="1"/>
  <c r="R2" i="2"/>
  <c r="C21" i="1" s="1"/>
  <c r="Q2" i="2"/>
  <c r="C12" i="1" s="1"/>
  <c r="N2" i="2"/>
  <c r="C20" i="1" s="1"/>
  <c r="G20" i="1" s="1"/>
  <c r="M2" i="2"/>
  <c r="J2" i="2"/>
  <c r="C19" i="1" s="1"/>
  <c r="I2" i="2"/>
  <c r="C10" i="1" l="1"/>
  <c r="D10" i="1" s="1"/>
  <c r="G19" i="1"/>
  <c r="D12" i="1"/>
  <c r="I12" i="1"/>
  <c r="D21" i="1"/>
  <c r="G21" i="1"/>
  <c r="F19" i="1"/>
  <c r="D19" i="1"/>
  <c r="F20" i="1"/>
  <c r="D20" i="1"/>
  <c r="C11" i="1"/>
  <c r="I11" i="1" s="1"/>
  <c r="C25" i="1"/>
  <c r="F12" i="1"/>
  <c r="C26" i="1"/>
  <c r="F21" i="1"/>
  <c r="E39" i="1" s="1"/>
  <c r="C18" i="1"/>
  <c r="AK7" i="2"/>
  <c r="F10" i="1" l="1"/>
  <c r="E31" i="1"/>
  <c r="I10" i="1"/>
  <c r="C27" i="1"/>
  <c r="F11" i="1"/>
  <c r="D11" i="1"/>
  <c r="B26" i="1"/>
  <c r="C32" i="1" s="1"/>
  <c r="B32" i="1" s="1"/>
  <c r="AP8" i="2"/>
  <c r="AQ8" i="2"/>
  <c r="AP9" i="2"/>
  <c r="AQ9" i="2"/>
  <c r="AP10" i="2"/>
  <c r="AQ10" i="2"/>
  <c r="AP11" i="2"/>
  <c r="AQ11" i="2"/>
  <c r="AP12" i="2"/>
  <c r="AQ12" i="2"/>
  <c r="AP13" i="2"/>
  <c r="AQ13" i="2"/>
  <c r="AP14" i="2"/>
  <c r="AQ14" i="2"/>
  <c r="AP15" i="2"/>
  <c r="AQ15" i="2"/>
  <c r="AP16" i="2"/>
  <c r="AQ16" i="2"/>
  <c r="AP17" i="2"/>
  <c r="AQ17" i="2"/>
  <c r="AP18" i="2"/>
  <c r="AQ18" i="2"/>
  <c r="AP19" i="2"/>
  <c r="AQ19" i="2"/>
  <c r="AP20" i="2"/>
  <c r="AQ20" i="2"/>
  <c r="AP21" i="2"/>
  <c r="AQ21" i="2"/>
  <c r="AP22" i="2"/>
  <c r="AQ22" i="2"/>
  <c r="AP23" i="2"/>
  <c r="AQ23" i="2"/>
  <c r="AP24" i="2"/>
  <c r="AQ24" i="2"/>
  <c r="AP25" i="2"/>
  <c r="AQ25" i="2"/>
  <c r="AP26" i="2"/>
  <c r="AQ26" i="2"/>
  <c r="AP27" i="2"/>
  <c r="AQ27" i="2"/>
  <c r="AP28" i="2"/>
  <c r="AQ28" i="2"/>
  <c r="AP29" i="2"/>
  <c r="AQ29" i="2"/>
  <c r="AP30" i="2"/>
  <c r="AQ30" i="2"/>
  <c r="AP31" i="2"/>
  <c r="AQ31" i="2"/>
  <c r="AP32" i="2"/>
  <c r="AQ32" i="2"/>
  <c r="AP33" i="2"/>
  <c r="AQ33" i="2"/>
  <c r="AP34" i="2"/>
  <c r="AQ34" i="2"/>
  <c r="AP35" i="2"/>
  <c r="AQ35" i="2"/>
  <c r="AP36" i="2"/>
  <c r="AQ36" i="2"/>
  <c r="AP37" i="2"/>
  <c r="AQ37" i="2"/>
  <c r="AP38" i="2"/>
  <c r="AQ38" i="2"/>
  <c r="AP39" i="2"/>
  <c r="AQ39" i="2"/>
  <c r="AP40" i="2"/>
  <c r="AQ40" i="2"/>
  <c r="AP41" i="2"/>
  <c r="AQ41" i="2"/>
  <c r="AP42" i="2"/>
  <c r="AQ42" i="2"/>
  <c r="AP43" i="2"/>
  <c r="AQ43" i="2"/>
  <c r="AP44" i="2"/>
  <c r="AQ44" i="2"/>
  <c r="AP45" i="2"/>
  <c r="AQ45" i="2"/>
  <c r="AP46" i="2"/>
  <c r="AQ46" i="2"/>
  <c r="AP47" i="2"/>
  <c r="AQ47" i="2"/>
  <c r="AP48" i="2"/>
  <c r="AQ48" i="2"/>
  <c r="AP49" i="2"/>
  <c r="AQ49" i="2"/>
  <c r="AP50" i="2"/>
  <c r="AQ50" i="2"/>
  <c r="AP51" i="2"/>
  <c r="AQ51" i="2"/>
  <c r="AP52" i="2"/>
  <c r="AQ52" i="2"/>
  <c r="AP53" i="2"/>
  <c r="AQ53" i="2"/>
  <c r="AP54" i="2"/>
  <c r="AQ54" i="2"/>
  <c r="AP55" i="2"/>
  <c r="AQ55" i="2"/>
  <c r="AP56" i="2"/>
  <c r="AQ56" i="2"/>
  <c r="AP57" i="2"/>
  <c r="AQ57" i="2"/>
  <c r="AP58" i="2"/>
  <c r="AQ58" i="2"/>
  <c r="AP59" i="2"/>
  <c r="AQ59" i="2"/>
  <c r="AP60" i="2"/>
  <c r="AQ60" i="2"/>
  <c r="AP61" i="2"/>
  <c r="AQ61" i="2"/>
  <c r="AP62" i="2"/>
  <c r="AQ62" i="2"/>
  <c r="AP63" i="2"/>
  <c r="AQ63" i="2"/>
  <c r="AP64" i="2"/>
  <c r="AQ64" i="2"/>
  <c r="AP65" i="2"/>
  <c r="AQ65" i="2"/>
  <c r="AP66" i="2"/>
  <c r="AQ66" i="2"/>
  <c r="AP67" i="2"/>
  <c r="AQ67" i="2"/>
  <c r="AP68" i="2"/>
  <c r="AQ68" i="2"/>
  <c r="AP69" i="2"/>
  <c r="AQ69" i="2"/>
  <c r="AP70" i="2"/>
  <c r="AQ70" i="2"/>
  <c r="AP71" i="2"/>
  <c r="AQ71" i="2"/>
  <c r="AP72" i="2"/>
  <c r="AQ72" i="2"/>
  <c r="AP73" i="2"/>
  <c r="AQ73" i="2"/>
  <c r="AP74" i="2"/>
  <c r="AQ74" i="2"/>
  <c r="AP75" i="2"/>
  <c r="AQ75" i="2"/>
  <c r="AP76" i="2"/>
  <c r="AQ76" i="2"/>
  <c r="AP77" i="2"/>
  <c r="AQ77" i="2"/>
  <c r="AP78" i="2"/>
  <c r="AQ78" i="2"/>
  <c r="AP79" i="2"/>
  <c r="AQ79" i="2"/>
  <c r="AP80" i="2"/>
  <c r="AQ80" i="2"/>
  <c r="AP81" i="2"/>
  <c r="AQ81" i="2"/>
  <c r="AP82" i="2"/>
  <c r="AQ82" i="2"/>
  <c r="AP83" i="2"/>
  <c r="AQ83" i="2"/>
  <c r="AP84" i="2"/>
  <c r="AQ84" i="2"/>
  <c r="AP85" i="2"/>
  <c r="AQ85" i="2"/>
  <c r="AP86" i="2"/>
  <c r="AQ86" i="2"/>
  <c r="AP87" i="2"/>
  <c r="AQ87" i="2"/>
  <c r="AP88" i="2"/>
  <c r="AQ88" i="2"/>
  <c r="AP89" i="2"/>
  <c r="AQ89" i="2"/>
  <c r="AP90" i="2"/>
  <c r="AQ90" i="2"/>
  <c r="AP91" i="2"/>
  <c r="AQ91" i="2"/>
  <c r="AP92" i="2"/>
  <c r="AQ92" i="2"/>
  <c r="AP93" i="2"/>
  <c r="AQ93" i="2"/>
  <c r="AP94" i="2"/>
  <c r="AQ94" i="2"/>
  <c r="AP95" i="2"/>
  <c r="AQ95" i="2"/>
  <c r="AP96" i="2"/>
  <c r="AQ96" i="2"/>
  <c r="AP97" i="2"/>
  <c r="AQ97" i="2"/>
  <c r="AP98" i="2"/>
  <c r="AQ98" i="2"/>
  <c r="AP99" i="2"/>
  <c r="AQ99" i="2"/>
  <c r="AP100" i="2"/>
  <c r="AQ100" i="2"/>
  <c r="AP101" i="2"/>
  <c r="AQ101" i="2"/>
  <c r="AP102" i="2"/>
  <c r="AQ102" i="2"/>
  <c r="AP103" i="2"/>
  <c r="AQ103" i="2"/>
  <c r="AP104" i="2"/>
  <c r="AQ104" i="2"/>
  <c r="AP105" i="2"/>
  <c r="AQ105" i="2"/>
  <c r="AP106" i="2"/>
  <c r="AQ106" i="2"/>
  <c r="AP107" i="2"/>
  <c r="AQ107" i="2"/>
  <c r="AP108" i="2"/>
  <c r="AQ108" i="2"/>
  <c r="AP109" i="2"/>
  <c r="AQ109" i="2"/>
  <c r="AP110" i="2"/>
  <c r="AQ110" i="2"/>
  <c r="AP111" i="2"/>
  <c r="AQ111" i="2"/>
  <c r="AP112" i="2"/>
  <c r="AQ112" i="2"/>
  <c r="AP113" i="2"/>
  <c r="AQ113" i="2"/>
  <c r="AP114" i="2"/>
  <c r="AQ114" i="2"/>
  <c r="AP115" i="2"/>
  <c r="AQ115" i="2"/>
  <c r="AP116" i="2"/>
  <c r="AQ116" i="2"/>
  <c r="AP117" i="2"/>
  <c r="AQ117" i="2"/>
  <c r="AP118" i="2"/>
  <c r="AQ118" i="2"/>
  <c r="AP119" i="2"/>
  <c r="AQ119" i="2"/>
  <c r="AP120" i="2"/>
  <c r="AQ120" i="2"/>
  <c r="AP121" i="2"/>
  <c r="AQ121" i="2"/>
  <c r="AP122" i="2"/>
  <c r="AQ122" i="2"/>
  <c r="AP123" i="2"/>
  <c r="AQ123" i="2"/>
  <c r="AP124" i="2"/>
  <c r="AQ124" i="2"/>
  <c r="AP125" i="2"/>
  <c r="AQ125" i="2"/>
  <c r="AP126" i="2"/>
  <c r="AQ126" i="2"/>
  <c r="AP127" i="2"/>
  <c r="AQ127" i="2"/>
  <c r="AP128" i="2"/>
  <c r="AQ128" i="2"/>
  <c r="AP129" i="2"/>
  <c r="AQ129" i="2"/>
  <c r="AP130" i="2"/>
  <c r="AQ130" i="2"/>
  <c r="AP131" i="2"/>
  <c r="AQ131" i="2"/>
  <c r="AP132" i="2"/>
  <c r="AQ132" i="2"/>
  <c r="AP133" i="2"/>
  <c r="AQ133" i="2"/>
  <c r="AP134" i="2"/>
  <c r="AQ134" i="2"/>
  <c r="AP135" i="2"/>
  <c r="AQ135" i="2"/>
  <c r="AP136" i="2"/>
  <c r="AQ136" i="2"/>
  <c r="AP137" i="2"/>
  <c r="AQ137" i="2"/>
  <c r="AP138" i="2"/>
  <c r="AQ138" i="2"/>
  <c r="AP139" i="2"/>
  <c r="AQ139" i="2"/>
  <c r="AP140" i="2"/>
  <c r="AQ140" i="2"/>
  <c r="AP141" i="2"/>
  <c r="AQ141" i="2"/>
  <c r="AP142" i="2"/>
  <c r="AQ142" i="2"/>
  <c r="AP143" i="2"/>
  <c r="AQ143" i="2"/>
  <c r="AP144" i="2"/>
  <c r="AQ144" i="2"/>
  <c r="AP145" i="2"/>
  <c r="AQ145" i="2"/>
  <c r="AP146" i="2"/>
  <c r="AQ146" i="2"/>
  <c r="AP147" i="2"/>
  <c r="AQ147" i="2"/>
  <c r="AP148" i="2"/>
  <c r="AQ148" i="2"/>
  <c r="AP149" i="2"/>
  <c r="AQ149" i="2"/>
  <c r="AP150" i="2"/>
  <c r="AQ150" i="2"/>
  <c r="AP151" i="2"/>
  <c r="AQ151" i="2"/>
  <c r="AP152" i="2"/>
  <c r="AQ152" i="2"/>
  <c r="AP153" i="2"/>
  <c r="AQ153" i="2"/>
  <c r="AP154" i="2"/>
  <c r="AQ154" i="2"/>
  <c r="AP155" i="2"/>
  <c r="AQ155" i="2"/>
  <c r="AP156" i="2"/>
  <c r="AQ156" i="2"/>
  <c r="AP157" i="2"/>
  <c r="AQ157" i="2"/>
  <c r="AP158" i="2"/>
  <c r="AQ158" i="2"/>
  <c r="AP159" i="2"/>
  <c r="AQ159" i="2"/>
  <c r="AP160" i="2"/>
  <c r="AQ160" i="2"/>
  <c r="AP161" i="2"/>
  <c r="AQ161" i="2"/>
  <c r="AP162" i="2"/>
  <c r="AQ162" i="2"/>
  <c r="AP163" i="2"/>
  <c r="AQ163" i="2"/>
  <c r="AP164" i="2"/>
  <c r="AQ164" i="2"/>
  <c r="AP165" i="2"/>
  <c r="AQ165" i="2"/>
  <c r="AP166" i="2"/>
  <c r="AQ166" i="2"/>
  <c r="AP167" i="2"/>
  <c r="AQ167" i="2"/>
  <c r="AP168" i="2"/>
  <c r="AQ168" i="2"/>
  <c r="AP169" i="2"/>
  <c r="AQ169" i="2"/>
  <c r="AP170" i="2"/>
  <c r="AQ170" i="2"/>
  <c r="AP171" i="2"/>
  <c r="AQ171" i="2"/>
  <c r="AP172" i="2"/>
  <c r="AQ172" i="2"/>
  <c r="AP173" i="2"/>
  <c r="AQ173" i="2"/>
  <c r="AP174" i="2"/>
  <c r="AQ174" i="2"/>
  <c r="AP175" i="2"/>
  <c r="AQ175" i="2"/>
  <c r="AP176" i="2"/>
  <c r="AQ176" i="2"/>
  <c r="AP177" i="2"/>
  <c r="AQ177" i="2"/>
  <c r="AP178" i="2"/>
  <c r="AQ178" i="2"/>
  <c r="AP179" i="2"/>
  <c r="AQ179" i="2"/>
  <c r="AP180" i="2"/>
  <c r="AQ180" i="2"/>
  <c r="AP181" i="2"/>
  <c r="AQ181" i="2"/>
  <c r="AP182" i="2"/>
  <c r="AQ182" i="2"/>
  <c r="AP183" i="2"/>
  <c r="AQ183" i="2"/>
  <c r="AP184" i="2"/>
  <c r="AQ184" i="2"/>
  <c r="AP185" i="2"/>
  <c r="AQ185" i="2"/>
  <c r="AP186" i="2"/>
  <c r="AQ186" i="2"/>
  <c r="AP187" i="2"/>
  <c r="AQ187" i="2"/>
  <c r="AP188" i="2"/>
  <c r="AQ188" i="2"/>
  <c r="AP189" i="2"/>
  <c r="AQ189" i="2"/>
  <c r="AP190" i="2"/>
  <c r="AQ190" i="2"/>
  <c r="AP191" i="2"/>
  <c r="AQ191" i="2"/>
  <c r="AP192" i="2"/>
  <c r="AQ192" i="2"/>
  <c r="AP193" i="2"/>
  <c r="AQ193" i="2"/>
  <c r="AP194" i="2"/>
  <c r="AQ194" i="2"/>
  <c r="AP195" i="2"/>
  <c r="AQ195" i="2"/>
  <c r="AP196" i="2"/>
  <c r="AQ196" i="2"/>
  <c r="AP197" i="2"/>
  <c r="AQ197" i="2"/>
  <c r="AP198" i="2"/>
  <c r="AQ198" i="2"/>
  <c r="AP7" i="2"/>
  <c r="AQ7" i="2"/>
  <c r="AM8" i="2"/>
  <c r="AN8" i="2"/>
  <c r="AM9" i="2"/>
  <c r="AN9" i="2"/>
  <c r="AM10" i="2"/>
  <c r="AN10" i="2"/>
  <c r="AM11" i="2"/>
  <c r="AN11" i="2"/>
  <c r="AM12" i="2"/>
  <c r="AN12" i="2"/>
  <c r="AM13" i="2"/>
  <c r="AN13" i="2"/>
  <c r="AM14" i="2"/>
  <c r="AN14" i="2"/>
  <c r="AM15" i="2"/>
  <c r="AN15" i="2"/>
  <c r="AM16" i="2"/>
  <c r="AN16" i="2"/>
  <c r="AM17" i="2"/>
  <c r="AN17" i="2"/>
  <c r="AM18" i="2"/>
  <c r="AN18" i="2"/>
  <c r="AM19" i="2"/>
  <c r="AN19" i="2"/>
  <c r="AM20" i="2"/>
  <c r="AN20" i="2"/>
  <c r="AM21" i="2"/>
  <c r="AN21" i="2"/>
  <c r="AM22" i="2"/>
  <c r="AN22" i="2"/>
  <c r="AM23" i="2"/>
  <c r="AN23" i="2"/>
  <c r="AM24" i="2"/>
  <c r="AN24" i="2"/>
  <c r="AM25" i="2"/>
  <c r="AN25" i="2"/>
  <c r="AM26" i="2"/>
  <c r="AN26" i="2"/>
  <c r="AM27" i="2"/>
  <c r="AN27" i="2"/>
  <c r="AM28" i="2"/>
  <c r="AN28" i="2"/>
  <c r="AM29" i="2"/>
  <c r="AN29" i="2"/>
  <c r="AM30" i="2"/>
  <c r="AN30" i="2"/>
  <c r="AM31" i="2"/>
  <c r="AN31" i="2"/>
  <c r="AM32" i="2"/>
  <c r="AN32" i="2"/>
  <c r="AM33" i="2"/>
  <c r="AN33" i="2"/>
  <c r="AM34" i="2"/>
  <c r="AN34" i="2"/>
  <c r="AM35" i="2"/>
  <c r="AN35" i="2"/>
  <c r="AM36" i="2"/>
  <c r="AN36" i="2"/>
  <c r="AM37" i="2"/>
  <c r="AN37" i="2"/>
  <c r="AM38" i="2"/>
  <c r="AN38" i="2"/>
  <c r="AM39" i="2"/>
  <c r="AN39" i="2"/>
  <c r="AM40" i="2"/>
  <c r="AN40" i="2"/>
  <c r="AM41" i="2"/>
  <c r="AN41" i="2"/>
  <c r="AM42" i="2"/>
  <c r="AN42" i="2"/>
  <c r="AM43" i="2"/>
  <c r="AN43" i="2"/>
  <c r="AM44" i="2"/>
  <c r="AN44" i="2"/>
  <c r="AM45" i="2"/>
  <c r="AN45" i="2"/>
  <c r="AM46" i="2"/>
  <c r="AN46" i="2"/>
  <c r="AM47" i="2"/>
  <c r="AN47" i="2"/>
  <c r="AM48" i="2"/>
  <c r="AN48" i="2"/>
  <c r="AM49" i="2"/>
  <c r="AN49" i="2"/>
  <c r="AM50" i="2"/>
  <c r="AN50" i="2"/>
  <c r="AM51" i="2"/>
  <c r="AN51" i="2"/>
  <c r="AM52" i="2"/>
  <c r="AN52" i="2"/>
  <c r="AM53" i="2"/>
  <c r="AN53" i="2"/>
  <c r="AM54" i="2"/>
  <c r="AN54" i="2"/>
  <c r="AM55" i="2"/>
  <c r="AN55" i="2"/>
  <c r="AM56" i="2"/>
  <c r="AN56" i="2"/>
  <c r="AM57" i="2"/>
  <c r="AN57" i="2"/>
  <c r="AM58" i="2"/>
  <c r="AN58" i="2"/>
  <c r="AM59" i="2"/>
  <c r="AN59" i="2"/>
  <c r="AM60" i="2"/>
  <c r="AN60" i="2"/>
  <c r="AM61" i="2"/>
  <c r="AN61" i="2"/>
  <c r="AM62" i="2"/>
  <c r="AN62" i="2"/>
  <c r="AM63" i="2"/>
  <c r="AN63" i="2"/>
  <c r="AM64" i="2"/>
  <c r="AN64" i="2"/>
  <c r="AM65" i="2"/>
  <c r="AN65" i="2"/>
  <c r="AM66" i="2"/>
  <c r="AN66" i="2"/>
  <c r="AM67" i="2"/>
  <c r="AN67" i="2"/>
  <c r="AM68" i="2"/>
  <c r="AN68" i="2"/>
  <c r="AM69" i="2"/>
  <c r="AN69" i="2"/>
  <c r="AM70" i="2"/>
  <c r="AN70" i="2"/>
  <c r="AM71" i="2"/>
  <c r="AN71" i="2"/>
  <c r="AM72" i="2"/>
  <c r="AN72" i="2"/>
  <c r="AM73" i="2"/>
  <c r="AN73" i="2"/>
  <c r="AM74" i="2"/>
  <c r="AN74" i="2"/>
  <c r="AM75" i="2"/>
  <c r="AN75" i="2"/>
  <c r="AM76" i="2"/>
  <c r="AN76" i="2"/>
  <c r="AM77" i="2"/>
  <c r="AN77" i="2"/>
  <c r="AM78" i="2"/>
  <c r="AN78" i="2"/>
  <c r="AM79" i="2"/>
  <c r="AN79" i="2"/>
  <c r="AM80" i="2"/>
  <c r="AN80" i="2"/>
  <c r="AM81" i="2"/>
  <c r="AN81" i="2"/>
  <c r="AM82" i="2"/>
  <c r="AN82" i="2"/>
  <c r="AM83" i="2"/>
  <c r="AN83" i="2"/>
  <c r="AM84" i="2"/>
  <c r="AN84" i="2"/>
  <c r="AM85" i="2"/>
  <c r="AN85" i="2"/>
  <c r="AM86" i="2"/>
  <c r="AN86" i="2"/>
  <c r="AM87" i="2"/>
  <c r="AN87" i="2"/>
  <c r="AM88" i="2"/>
  <c r="AN88" i="2"/>
  <c r="AM89" i="2"/>
  <c r="AN89" i="2"/>
  <c r="AM90" i="2"/>
  <c r="AN90" i="2"/>
  <c r="AM91" i="2"/>
  <c r="AN91" i="2"/>
  <c r="AM92" i="2"/>
  <c r="AN92" i="2"/>
  <c r="AM93" i="2"/>
  <c r="AN93" i="2"/>
  <c r="AM94" i="2"/>
  <c r="AN94" i="2"/>
  <c r="AM95" i="2"/>
  <c r="AN95" i="2"/>
  <c r="AM96" i="2"/>
  <c r="AN96" i="2"/>
  <c r="AM97" i="2"/>
  <c r="AN97" i="2"/>
  <c r="AM98" i="2"/>
  <c r="AN98" i="2"/>
  <c r="AM99" i="2"/>
  <c r="AN99" i="2"/>
  <c r="AM100" i="2"/>
  <c r="AN100" i="2"/>
  <c r="AM101" i="2"/>
  <c r="AN101" i="2"/>
  <c r="AM102" i="2"/>
  <c r="AN102" i="2"/>
  <c r="AM103" i="2"/>
  <c r="AN103" i="2"/>
  <c r="AM104" i="2"/>
  <c r="AN104" i="2"/>
  <c r="AM105" i="2"/>
  <c r="AN105" i="2"/>
  <c r="AM106" i="2"/>
  <c r="AN106" i="2"/>
  <c r="AM107" i="2"/>
  <c r="AN107" i="2"/>
  <c r="AM108" i="2"/>
  <c r="AN108" i="2"/>
  <c r="AM109" i="2"/>
  <c r="AN109" i="2"/>
  <c r="AM110" i="2"/>
  <c r="AN110" i="2"/>
  <c r="AM111" i="2"/>
  <c r="AN111" i="2"/>
  <c r="AM112" i="2"/>
  <c r="AN112" i="2"/>
  <c r="AM113" i="2"/>
  <c r="AN113" i="2"/>
  <c r="AM114" i="2"/>
  <c r="AN114" i="2"/>
  <c r="AM115" i="2"/>
  <c r="AN115" i="2"/>
  <c r="AM116" i="2"/>
  <c r="AN116" i="2"/>
  <c r="AM117" i="2"/>
  <c r="AN117" i="2"/>
  <c r="AM118" i="2"/>
  <c r="AN118" i="2"/>
  <c r="AM119" i="2"/>
  <c r="AN119" i="2"/>
  <c r="AM120" i="2"/>
  <c r="AN120" i="2"/>
  <c r="AM121" i="2"/>
  <c r="AN121" i="2"/>
  <c r="AM122" i="2"/>
  <c r="AN122" i="2"/>
  <c r="AM123" i="2"/>
  <c r="AN123" i="2"/>
  <c r="AM124" i="2"/>
  <c r="AN124" i="2"/>
  <c r="AM125" i="2"/>
  <c r="AN125" i="2"/>
  <c r="AM126" i="2"/>
  <c r="AN126" i="2"/>
  <c r="AM127" i="2"/>
  <c r="AN127" i="2"/>
  <c r="AM128" i="2"/>
  <c r="AN128" i="2"/>
  <c r="AM129" i="2"/>
  <c r="AN129" i="2"/>
  <c r="AM130" i="2"/>
  <c r="AN130" i="2"/>
  <c r="AM131" i="2"/>
  <c r="AN131" i="2"/>
  <c r="AM132" i="2"/>
  <c r="AN132" i="2"/>
  <c r="AM133" i="2"/>
  <c r="AN133" i="2"/>
  <c r="AM134" i="2"/>
  <c r="AN134" i="2"/>
  <c r="AM135" i="2"/>
  <c r="AN135" i="2"/>
  <c r="AM136" i="2"/>
  <c r="AN136" i="2"/>
  <c r="AM137" i="2"/>
  <c r="AN137" i="2"/>
  <c r="AM138" i="2"/>
  <c r="AN138" i="2"/>
  <c r="AM139" i="2"/>
  <c r="AN139" i="2"/>
  <c r="AM140" i="2"/>
  <c r="AN140" i="2"/>
  <c r="AM141" i="2"/>
  <c r="AN141" i="2"/>
  <c r="AM142" i="2"/>
  <c r="AN142" i="2"/>
  <c r="AM143" i="2"/>
  <c r="AN143" i="2"/>
  <c r="AM144" i="2"/>
  <c r="AN144" i="2"/>
  <c r="AM145" i="2"/>
  <c r="AN145" i="2"/>
  <c r="AM146" i="2"/>
  <c r="AN146" i="2"/>
  <c r="AM147" i="2"/>
  <c r="AN147" i="2"/>
  <c r="AM148" i="2"/>
  <c r="AN148" i="2"/>
  <c r="AM149" i="2"/>
  <c r="AN149" i="2"/>
  <c r="AM150" i="2"/>
  <c r="AN150" i="2"/>
  <c r="AM151" i="2"/>
  <c r="AN151" i="2"/>
  <c r="AM152" i="2"/>
  <c r="AN152" i="2"/>
  <c r="AM153" i="2"/>
  <c r="AN153" i="2"/>
  <c r="AM154" i="2"/>
  <c r="AN154" i="2"/>
  <c r="AM155" i="2"/>
  <c r="AN155" i="2"/>
  <c r="AM156" i="2"/>
  <c r="AN156" i="2"/>
  <c r="AM157" i="2"/>
  <c r="AN157" i="2"/>
  <c r="AM158" i="2"/>
  <c r="AN158" i="2"/>
  <c r="AM159" i="2"/>
  <c r="AN159" i="2"/>
  <c r="AM160" i="2"/>
  <c r="AN160" i="2"/>
  <c r="AM161" i="2"/>
  <c r="AN161" i="2"/>
  <c r="AM162" i="2"/>
  <c r="AN162" i="2"/>
  <c r="AM163" i="2"/>
  <c r="AN163" i="2"/>
  <c r="AM164" i="2"/>
  <c r="AN164" i="2"/>
  <c r="AM165" i="2"/>
  <c r="AN165" i="2"/>
  <c r="AM166" i="2"/>
  <c r="AN166" i="2"/>
  <c r="AM167" i="2"/>
  <c r="AN167" i="2"/>
  <c r="AM168" i="2"/>
  <c r="AN168" i="2"/>
  <c r="AM169" i="2"/>
  <c r="AN169" i="2"/>
  <c r="AM170" i="2"/>
  <c r="AN170" i="2"/>
  <c r="AM171" i="2"/>
  <c r="AN171" i="2"/>
  <c r="AM172" i="2"/>
  <c r="AN172" i="2"/>
  <c r="AM173" i="2"/>
  <c r="AN173" i="2"/>
  <c r="AM174" i="2"/>
  <c r="AN174" i="2"/>
  <c r="AM175" i="2"/>
  <c r="AN175" i="2"/>
  <c r="AM176" i="2"/>
  <c r="AN176" i="2"/>
  <c r="AM177" i="2"/>
  <c r="AN177" i="2"/>
  <c r="AM178" i="2"/>
  <c r="AN178" i="2"/>
  <c r="AM179" i="2"/>
  <c r="AN179" i="2"/>
  <c r="AM180" i="2"/>
  <c r="AN180" i="2"/>
  <c r="AM181" i="2"/>
  <c r="AN181" i="2"/>
  <c r="AM182" i="2"/>
  <c r="AN182" i="2"/>
  <c r="AM183" i="2"/>
  <c r="AN183" i="2"/>
  <c r="AM184" i="2"/>
  <c r="AN184" i="2"/>
  <c r="AM185" i="2"/>
  <c r="AN185" i="2"/>
  <c r="AM186" i="2"/>
  <c r="AN186" i="2"/>
  <c r="AM187" i="2"/>
  <c r="AN187" i="2"/>
  <c r="AM188" i="2"/>
  <c r="AN188" i="2"/>
  <c r="AM189" i="2"/>
  <c r="AN189" i="2"/>
  <c r="AM190" i="2"/>
  <c r="AN190" i="2"/>
  <c r="AM191" i="2"/>
  <c r="AN191" i="2"/>
  <c r="AM192" i="2"/>
  <c r="AN192" i="2"/>
  <c r="AM193" i="2"/>
  <c r="AN193" i="2"/>
  <c r="AM194" i="2"/>
  <c r="AN194" i="2"/>
  <c r="AM195" i="2"/>
  <c r="AN195" i="2"/>
  <c r="AM196" i="2"/>
  <c r="AN196" i="2"/>
  <c r="AM197" i="2"/>
  <c r="AN197" i="2"/>
  <c r="AM198" i="2"/>
  <c r="AN198" i="2"/>
  <c r="AM7" i="2"/>
  <c r="AN7" i="2"/>
  <c r="AL7" i="2" l="1"/>
  <c r="AL8" i="2" s="1"/>
  <c r="AO7" i="2"/>
  <c r="H11" i="1"/>
  <c r="H12" i="1"/>
  <c r="H10" i="1"/>
  <c r="E38" i="1" l="1"/>
  <c r="E40" i="1" s="1"/>
  <c r="C39" i="1" l="1"/>
  <c r="B39" i="1" s="1"/>
  <c r="D39" i="1"/>
  <c r="C38" i="1"/>
  <c r="B38" i="1" s="1"/>
  <c r="AV10" i="2" l="1"/>
  <c r="AW10" i="2"/>
  <c r="AW14" i="2"/>
  <c r="AW18" i="2"/>
  <c r="AW22" i="2"/>
  <c r="AW26" i="2"/>
  <c r="AW30" i="2"/>
  <c r="AW34" i="2"/>
  <c r="AW38" i="2"/>
  <c r="AW42" i="2"/>
  <c r="AW46" i="2"/>
  <c r="AW50" i="2"/>
  <c r="AW54" i="2"/>
  <c r="AW58" i="2"/>
  <c r="AW62" i="2"/>
  <c r="AW66" i="2"/>
  <c r="AW70" i="2"/>
  <c r="AW74" i="2"/>
  <c r="AW78" i="2"/>
  <c r="AW82" i="2"/>
  <c r="AW86" i="2"/>
  <c r="AW90" i="2"/>
  <c r="AW94" i="2"/>
  <c r="AW98" i="2"/>
  <c r="AW102" i="2"/>
  <c r="AW106" i="2"/>
  <c r="AW110" i="2"/>
  <c r="AW114" i="2"/>
  <c r="AW118" i="2"/>
  <c r="AW122" i="2"/>
  <c r="AW126" i="2"/>
  <c r="AW130" i="2"/>
  <c r="AW134" i="2"/>
  <c r="AW138" i="2"/>
  <c r="AW142" i="2"/>
  <c r="AW146" i="2"/>
  <c r="AW150" i="2"/>
  <c r="AW154" i="2"/>
  <c r="AW158" i="2"/>
  <c r="AW162" i="2"/>
  <c r="AW166" i="2"/>
  <c r="AW170" i="2"/>
  <c r="AW174" i="2"/>
  <c r="AW178" i="2"/>
  <c r="AW182" i="2"/>
  <c r="AW186" i="2"/>
  <c r="AW190" i="2"/>
  <c r="AW194" i="2"/>
  <c r="AW198" i="2"/>
  <c r="AV11" i="2"/>
  <c r="AV15" i="2"/>
  <c r="AV19" i="2"/>
  <c r="AV23" i="2"/>
  <c r="AV27" i="2"/>
  <c r="AV31" i="2"/>
  <c r="AV35" i="2"/>
  <c r="AV39" i="2"/>
  <c r="AV43" i="2"/>
  <c r="AV47" i="2"/>
  <c r="AV51" i="2"/>
  <c r="AV55" i="2"/>
  <c r="AV59" i="2"/>
  <c r="AV63" i="2"/>
  <c r="AV67" i="2"/>
  <c r="AV71" i="2"/>
  <c r="AV75" i="2"/>
  <c r="AV79" i="2"/>
  <c r="AV83" i="2"/>
  <c r="AV87" i="2"/>
  <c r="AV91" i="2"/>
  <c r="AV95" i="2"/>
  <c r="AV99" i="2"/>
  <c r="AV103" i="2"/>
  <c r="AV107" i="2"/>
  <c r="AV111" i="2"/>
  <c r="AV115" i="2"/>
  <c r="AV119" i="2"/>
  <c r="AV123" i="2"/>
  <c r="AV127" i="2"/>
  <c r="AV131" i="2"/>
  <c r="AV135" i="2"/>
  <c r="AV139" i="2"/>
  <c r="AV143" i="2"/>
  <c r="AV147" i="2"/>
  <c r="AV151" i="2"/>
  <c r="AV155" i="2"/>
  <c r="AV159" i="2"/>
  <c r="AV163" i="2"/>
  <c r="AV167" i="2"/>
  <c r="AV171" i="2"/>
  <c r="AV175" i="2"/>
  <c r="AV179" i="2"/>
  <c r="AV183" i="2"/>
  <c r="AV187" i="2"/>
  <c r="AV191" i="2"/>
  <c r="AV195" i="2"/>
  <c r="AW7" i="2"/>
  <c r="AW11" i="2"/>
  <c r="AV8" i="2"/>
  <c r="AV12" i="2"/>
  <c r="AV16" i="2"/>
  <c r="AV20" i="2"/>
  <c r="AV24" i="2"/>
  <c r="AV28" i="2"/>
  <c r="AV32" i="2"/>
  <c r="AV36" i="2"/>
  <c r="AV40" i="2"/>
  <c r="AV44" i="2"/>
  <c r="AV48" i="2"/>
  <c r="AV52" i="2"/>
  <c r="AV56" i="2"/>
  <c r="AV60" i="2"/>
  <c r="AV64" i="2"/>
  <c r="AV68" i="2"/>
  <c r="AV72" i="2"/>
  <c r="AV76" i="2"/>
  <c r="AV80" i="2"/>
  <c r="AV84" i="2"/>
  <c r="AV88" i="2"/>
  <c r="AV92" i="2"/>
  <c r="AV96" i="2"/>
  <c r="AV100" i="2"/>
  <c r="AV104" i="2"/>
  <c r="AV108" i="2"/>
  <c r="AV112" i="2"/>
  <c r="AV116" i="2"/>
  <c r="AV120" i="2"/>
  <c r="AV124" i="2"/>
  <c r="AV128" i="2"/>
  <c r="AV132" i="2"/>
  <c r="AV136" i="2"/>
  <c r="AV140" i="2"/>
  <c r="AV144" i="2"/>
  <c r="AV148" i="2"/>
  <c r="AV152" i="2"/>
  <c r="AV156" i="2"/>
  <c r="AV160" i="2"/>
  <c r="AV164" i="2"/>
  <c r="AV168" i="2"/>
  <c r="AV172" i="2"/>
  <c r="AV176" i="2"/>
  <c r="AV180" i="2"/>
  <c r="AV184" i="2"/>
  <c r="AV188" i="2"/>
  <c r="AV192" i="2"/>
  <c r="AV196" i="2"/>
  <c r="AW8" i="2"/>
  <c r="AW12" i="2"/>
  <c r="AW16" i="2"/>
  <c r="AW20" i="2"/>
  <c r="AW24" i="2"/>
  <c r="AW28" i="2"/>
  <c r="AW32" i="2"/>
  <c r="AW36" i="2"/>
  <c r="AW40" i="2"/>
  <c r="AW44" i="2"/>
  <c r="AW48" i="2"/>
  <c r="AW52" i="2"/>
  <c r="AW56" i="2"/>
  <c r="AW60" i="2"/>
  <c r="AW64" i="2"/>
  <c r="AW68" i="2"/>
  <c r="AW72" i="2"/>
  <c r="AW76" i="2"/>
  <c r="AW80" i="2"/>
  <c r="AW84" i="2"/>
  <c r="AW88" i="2"/>
  <c r="AW92" i="2"/>
  <c r="AW96" i="2"/>
  <c r="AW100" i="2"/>
  <c r="AW104" i="2"/>
  <c r="AW108" i="2"/>
  <c r="AW112" i="2"/>
  <c r="AW116" i="2"/>
  <c r="AW120" i="2"/>
  <c r="AW124" i="2"/>
  <c r="AW128" i="2"/>
  <c r="AW132" i="2"/>
  <c r="AW136" i="2"/>
  <c r="AW140" i="2"/>
  <c r="AW144" i="2"/>
  <c r="AW148" i="2"/>
  <c r="AW152" i="2"/>
  <c r="AW156" i="2"/>
  <c r="AW160" i="2"/>
  <c r="AW164" i="2"/>
  <c r="AW168" i="2"/>
  <c r="AW172" i="2"/>
  <c r="AW176" i="2"/>
  <c r="AW180" i="2"/>
  <c r="AW184" i="2"/>
  <c r="AW188" i="2"/>
  <c r="AW192" i="2"/>
  <c r="AW196" i="2"/>
  <c r="AV9" i="2"/>
  <c r="AV13" i="2"/>
  <c r="AV17" i="2"/>
  <c r="AV21" i="2"/>
  <c r="AV25" i="2"/>
  <c r="AV29" i="2"/>
  <c r="AV33" i="2"/>
  <c r="AV37" i="2"/>
  <c r="AV41" i="2"/>
  <c r="AV45" i="2"/>
  <c r="AV49" i="2"/>
  <c r="AV53" i="2"/>
  <c r="AV57" i="2"/>
  <c r="AV61" i="2"/>
  <c r="AV65" i="2"/>
  <c r="AV69" i="2"/>
  <c r="AV73" i="2"/>
  <c r="AV77" i="2"/>
  <c r="AV81" i="2"/>
  <c r="AV85" i="2"/>
  <c r="AV89" i="2"/>
  <c r="AV93" i="2"/>
  <c r="AV97" i="2"/>
  <c r="AV101" i="2"/>
  <c r="AV105" i="2"/>
  <c r="AV109" i="2"/>
  <c r="AV113" i="2"/>
  <c r="AV117" i="2"/>
  <c r="AV121" i="2"/>
  <c r="AV125" i="2"/>
  <c r="AV129" i="2"/>
  <c r="AV133" i="2"/>
  <c r="AV137" i="2"/>
  <c r="AV141" i="2"/>
  <c r="AV145" i="2"/>
  <c r="AV149" i="2"/>
  <c r="AV153" i="2"/>
  <c r="AV157" i="2"/>
  <c r="AV161" i="2"/>
  <c r="AV165" i="2"/>
  <c r="AV169" i="2"/>
  <c r="AV173" i="2"/>
  <c r="AV177" i="2"/>
  <c r="AV181" i="2"/>
  <c r="AV185" i="2"/>
  <c r="AV189" i="2"/>
  <c r="AV193" i="2"/>
  <c r="AV197" i="2"/>
  <c r="AW9" i="2"/>
  <c r="AW13" i="2"/>
  <c r="AW17" i="2"/>
  <c r="AW21" i="2"/>
  <c r="AW25" i="2"/>
  <c r="AW29" i="2"/>
  <c r="AW33" i="2"/>
  <c r="AW37" i="2"/>
  <c r="AW41" i="2"/>
  <c r="AW45" i="2"/>
  <c r="AW49" i="2"/>
  <c r="AW53" i="2"/>
  <c r="AW57" i="2"/>
  <c r="AW61" i="2"/>
  <c r="AW65" i="2"/>
  <c r="AW69" i="2"/>
  <c r="AW73" i="2"/>
  <c r="AW77" i="2"/>
  <c r="AW81" i="2"/>
  <c r="AW85" i="2"/>
  <c r="AW89" i="2"/>
  <c r="AW93" i="2"/>
  <c r="AW97" i="2"/>
  <c r="AW101" i="2"/>
  <c r="AW105" i="2"/>
  <c r="AW109" i="2"/>
  <c r="AW113" i="2"/>
  <c r="AW117" i="2"/>
  <c r="AW121" i="2"/>
  <c r="AW125" i="2"/>
  <c r="AW129" i="2"/>
  <c r="AW133" i="2"/>
  <c r="AW137" i="2"/>
  <c r="AW141" i="2"/>
  <c r="AW145" i="2"/>
  <c r="AW149" i="2"/>
  <c r="AW153" i="2"/>
  <c r="AW157" i="2"/>
  <c r="AW161" i="2"/>
  <c r="AW165" i="2"/>
  <c r="AW169" i="2"/>
  <c r="AW173" i="2"/>
  <c r="AW177" i="2"/>
  <c r="AW181" i="2"/>
  <c r="AW185" i="2"/>
  <c r="AW189" i="2"/>
  <c r="AW193" i="2"/>
  <c r="AW197" i="2"/>
  <c r="AV22" i="2"/>
  <c r="AV38" i="2"/>
  <c r="AV54" i="2"/>
  <c r="AV70" i="2"/>
  <c r="AV86" i="2"/>
  <c r="AV102" i="2"/>
  <c r="AV118" i="2"/>
  <c r="AV134" i="2"/>
  <c r="AV150" i="2"/>
  <c r="AV166" i="2"/>
  <c r="AV182" i="2"/>
  <c r="AV198" i="2"/>
  <c r="AV146" i="2"/>
  <c r="AW51" i="2"/>
  <c r="AW131" i="2"/>
  <c r="AW179" i="2"/>
  <c r="AW23" i="2"/>
  <c r="AW39" i="2"/>
  <c r="AW55" i="2"/>
  <c r="AW71" i="2"/>
  <c r="AW87" i="2"/>
  <c r="AW103" i="2"/>
  <c r="AW119" i="2"/>
  <c r="AW135" i="2"/>
  <c r="AW151" i="2"/>
  <c r="AW167" i="2"/>
  <c r="AW183" i="2"/>
  <c r="AV7" i="2"/>
  <c r="AV66" i="2"/>
  <c r="AW99" i="2"/>
  <c r="AW163" i="2"/>
  <c r="AV26" i="2"/>
  <c r="AV42" i="2"/>
  <c r="AV58" i="2"/>
  <c r="AV74" i="2"/>
  <c r="AV90" i="2"/>
  <c r="AV106" i="2"/>
  <c r="AV122" i="2"/>
  <c r="AV138" i="2"/>
  <c r="AV154" i="2"/>
  <c r="AV170" i="2"/>
  <c r="AV186" i="2"/>
  <c r="AV82" i="2"/>
  <c r="AV162" i="2"/>
  <c r="T2" i="2"/>
  <c r="AW35" i="2"/>
  <c r="AW115" i="2"/>
  <c r="AW27" i="2"/>
  <c r="AW43" i="2"/>
  <c r="AW59" i="2"/>
  <c r="AW75" i="2"/>
  <c r="AW91" i="2"/>
  <c r="AW107" i="2"/>
  <c r="AW123" i="2"/>
  <c r="AW139" i="2"/>
  <c r="AW155" i="2"/>
  <c r="AW171" i="2"/>
  <c r="AW187" i="2"/>
  <c r="AV130" i="2"/>
  <c r="AW19" i="2"/>
  <c r="AW195" i="2"/>
  <c r="AV14" i="2"/>
  <c r="AV30" i="2"/>
  <c r="AV46" i="2"/>
  <c r="AV62" i="2"/>
  <c r="AV78" i="2"/>
  <c r="AV94" i="2"/>
  <c r="AV110" i="2"/>
  <c r="AV126" i="2"/>
  <c r="AV142" i="2"/>
  <c r="AV158" i="2"/>
  <c r="AV174" i="2"/>
  <c r="AV190" i="2"/>
  <c r="AV34" i="2"/>
  <c r="AV98" i="2"/>
  <c r="AV194" i="2"/>
  <c r="AW67" i="2"/>
  <c r="AW15" i="2"/>
  <c r="AW31" i="2"/>
  <c r="AW47" i="2"/>
  <c r="AW63" i="2"/>
  <c r="AW79" i="2"/>
  <c r="AW95" i="2"/>
  <c r="AW111" i="2"/>
  <c r="AW127" i="2"/>
  <c r="AW143" i="2"/>
  <c r="AW159" i="2"/>
  <c r="AW175" i="2"/>
  <c r="AW191" i="2"/>
  <c r="AV18" i="2"/>
  <c r="AV50" i="2"/>
  <c r="AV114" i="2"/>
  <c r="AV178" i="2"/>
  <c r="AW83" i="2"/>
  <c r="AW147" i="2"/>
  <c r="AS12" i="2"/>
  <c r="AS20" i="2"/>
  <c r="AS28" i="2"/>
  <c r="AS36" i="2"/>
  <c r="AS44" i="2"/>
  <c r="AS52" i="2"/>
  <c r="AS60" i="2"/>
  <c r="AS68" i="2"/>
  <c r="AS76" i="2"/>
  <c r="AS84" i="2"/>
  <c r="AS92" i="2"/>
  <c r="AS100" i="2"/>
  <c r="AS108" i="2"/>
  <c r="AS116" i="2"/>
  <c r="AS124" i="2"/>
  <c r="AS132" i="2"/>
  <c r="AS140" i="2"/>
  <c r="AS148" i="2"/>
  <c r="AS156" i="2"/>
  <c r="AS164" i="2"/>
  <c r="AS172" i="2"/>
  <c r="AS180" i="2"/>
  <c r="AS188" i="2"/>
  <c r="AS196" i="2"/>
  <c r="AT12" i="2"/>
  <c r="AT20" i="2"/>
  <c r="AT28" i="2"/>
  <c r="AT36" i="2"/>
  <c r="AT44" i="2"/>
  <c r="AT52" i="2"/>
  <c r="AT60" i="2"/>
  <c r="AT68" i="2"/>
  <c r="AS13" i="2"/>
  <c r="AS21" i="2"/>
  <c r="AS29" i="2"/>
  <c r="AS37" i="2"/>
  <c r="AS45" i="2"/>
  <c r="AS53" i="2"/>
  <c r="AS61" i="2"/>
  <c r="AS69" i="2"/>
  <c r="AS77" i="2"/>
  <c r="AS85" i="2"/>
  <c r="AS93" i="2"/>
  <c r="AS101" i="2"/>
  <c r="AS109" i="2"/>
  <c r="AS117" i="2"/>
  <c r="AS125" i="2"/>
  <c r="AS133" i="2"/>
  <c r="AS141" i="2"/>
  <c r="AS149" i="2"/>
  <c r="AS157" i="2"/>
  <c r="AS165" i="2"/>
  <c r="AS173" i="2"/>
  <c r="AS181" i="2"/>
  <c r="AS189" i="2"/>
  <c r="AS197" i="2"/>
  <c r="AT13" i="2"/>
  <c r="AT21" i="2"/>
  <c r="AT29" i="2"/>
  <c r="AT37" i="2"/>
  <c r="AT45" i="2"/>
  <c r="AT53" i="2"/>
  <c r="AT61" i="2"/>
  <c r="AT69" i="2"/>
  <c r="AT77" i="2"/>
  <c r="AT85" i="2"/>
  <c r="AT93" i="2"/>
  <c r="AT101" i="2"/>
  <c r="AS15" i="2"/>
  <c r="AS23" i="2"/>
  <c r="AS31" i="2"/>
  <c r="AS39" i="2"/>
  <c r="AS47" i="2"/>
  <c r="AS55" i="2"/>
  <c r="AS63" i="2"/>
  <c r="AS71" i="2"/>
  <c r="AS79" i="2"/>
  <c r="AS87" i="2"/>
  <c r="AS95" i="2"/>
  <c r="AS103" i="2"/>
  <c r="AS111" i="2"/>
  <c r="AS119" i="2"/>
  <c r="AS127" i="2"/>
  <c r="AS135" i="2"/>
  <c r="AS143" i="2"/>
  <c r="AS151" i="2"/>
  <c r="AS159" i="2"/>
  <c r="AS167" i="2"/>
  <c r="AS8" i="2"/>
  <c r="AS16" i="2"/>
  <c r="AS24" i="2"/>
  <c r="AS32" i="2"/>
  <c r="AS40" i="2"/>
  <c r="AS48" i="2"/>
  <c r="AS56" i="2"/>
  <c r="AS64" i="2"/>
  <c r="AS72" i="2"/>
  <c r="AS80" i="2"/>
  <c r="AS88" i="2"/>
  <c r="AS96" i="2"/>
  <c r="AS104" i="2"/>
  <c r="AS112" i="2"/>
  <c r="AS120" i="2"/>
  <c r="AS128" i="2"/>
  <c r="AS136" i="2"/>
  <c r="AS144" i="2"/>
  <c r="AS152" i="2"/>
  <c r="AS160" i="2"/>
  <c r="AS168" i="2"/>
  <c r="AS176" i="2"/>
  <c r="AS184" i="2"/>
  <c r="AS192" i="2"/>
  <c r="AT8" i="2"/>
  <c r="AT16" i="2"/>
  <c r="AT24" i="2"/>
  <c r="AT32" i="2"/>
  <c r="AT40" i="2"/>
  <c r="AT48" i="2"/>
  <c r="AT56" i="2"/>
  <c r="AT64" i="2"/>
  <c r="AT72" i="2"/>
  <c r="AT80" i="2"/>
  <c r="AT88" i="2"/>
  <c r="AT96" i="2"/>
  <c r="AT104" i="2"/>
  <c r="AS9" i="2"/>
  <c r="AS17" i="2"/>
  <c r="AS25" i="2"/>
  <c r="AS33" i="2"/>
  <c r="AS41" i="2"/>
  <c r="AS49" i="2"/>
  <c r="AS57" i="2"/>
  <c r="AS65" i="2"/>
  <c r="AS73" i="2"/>
  <c r="AS81" i="2"/>
  <c r="AS89" i="2"/>
  <c r="AS97" i="2"/>
  <c r="AS105" i="2"/>
  <c r="AS113" i="2"/>
  <c r="AS121" i="2"/>
  <c r="AS129" i="2"/>
  <c r="AS10" i="2"/>
  <c r="AS18" i="2"/>
  <c r="AS26" i="2"/>
  <c r="AS34" i="2"/>
  <c r="AS42" i="2"/>
  <c r="AS50" i="2"/>
  <c r="AS58" i="2"/>
  <c r="AS66" i="2"/>
  <c r="AS74" i="2"/>
  <c r="AS82" i="2"/>
  <c r="AS90" i="2"/>
  <c r="AS98" i="2"/>
  <c r="AS106" i="2"/>
  <c r="AS114" i="2"/>
  <c r="AS122" i="2"/>
  <c r="AS130" i="2"/>
  <c r="AS138" i="2"/>
  <c r="AS146" i="2"/>
  <c r="AS154" i="2"/>
  <c r="AS162" i="2"/>
  <c r="AS170" i="2"/>
  <c r="AS178" i="2"/>
  <c r="AS35" i="2"/>
  <c r="AS67" i="2"/>
  <c r="AS99" i="2"/>
  <c r="AS131" i="2"/>
  <c r="AS153" i="2"/>
  <c r="AS174" i="2"/>
  <c r="AS187" i="2"/>
  <c r="AT9" i="2"/>
  <c r="AT22" i="2"/>
  <c r="AT34" i="2"/>
  <c r="AT47" i="2"/>
  <c r="AT59" i="2"/>
  <c r="AT73" i="2"/>
  <c r="AT83" i="2"/>
  <c r="AT94" i="2"/>
  <c r="AT105" i="2"/>
  <c r="AT113" i="2"/>
  <c r="AT121" i="2"/>
  <c r="AT129" i="2"/>
  <c r="AT137" i="2"/>
  <c r="AT145" i="2"/>
  <c r="AT153" i="2"/>
  <c r="AT161" i="2"/>
  <c r="AT169" i="2"/>
  <c r="AT177" i="2"/>
  <c r="AT185" i="2"/>
  <c r="AT193" i="2"/>
  <c r="AS123" i="2"/>
  <c r="AT43" i="2"/>
  <c r="AT102" i="2"/>
  <c r="AT135" i="2"/>
  <c r="AT183" i="2"/>
  <c r="AS150" i="2"/>
  <c r="AT58" i="2"/>
  <c r="AT112" i="2"/>
  <c r="AT160" i="2"/>
  <c r="AS38" i="2"/>
  <c r="AS70" i="2"/>
  <c r="AS102" i="2"/>
  <c r="AS134" i="2"/>
  <c r="AS155" i="2"/>
  <c r="AS175" i="2"/>
  <c r="AS190" i="2"/>
  <c r="AT10" i="2"/>
  <c r="AT23" i="2"/>
  <c r="AT35" i="2"/>
  <c r="AT49" i="2"/>
  <c r="AT62" i="2"/>
  <c r="AT74" i="2"/>
  <c r="AT84" i="2"/>
  <c r="AT95" i="2"/>
  <c r="AT106" i="2"/>
  <c r="AT114" i="2"/>
  <c r="AT122" i="2"/>
  <c r="AT130" i="2"/>
  <c r="AT138" i="2"/>
  <c r="AT146" i="2"/>
  <c r="AT154" i="2"/>
  <c r="AT162" i="2"/>
  <c r="AT170" i="2"/>
  <c r="AT178" i="2"/>
  <c r="AT186" i="2"/>
  <c r="AT194" i="2"/>
  <c r="AT97" i="2"/>
  <c r="AT123" i="2"/>
  <c r="AT147" i="2"/>
  <c r="AT163" i="2"/>
  <c r="AT179" i="2"/>
  <c r="AT195" i="2"/>
  <c r="AS91" i="2"/>
  <c r="AS198" i="2"/>
  <c r="AT70" i="2"/>
  <c r="AT119" i="2"/>
  <c r="AT167" i="2"/>
  <c r="AS94" i="2"/>
  <c r="AS186" i="2"/>
  <c r="AT46" i="2"/>
  <c r="AT103" i="2"/>
  <c r="AT144" i="2"/>
  <c r="AT176" i="2"/>
  <c r="AS11" i="2"/>
  <c r="AS43" i="2"/>
  <c r="AS75" i="2"/>
  <c r="AS107" i="2"/>
  <c r="AS137" i="2"/>
  <c r="AS158" i="2"/>
  <c r="AS177" i="2"/>
  <c r="AS191" i="2"/>
  <c r="AT11" i="2"/>
  <c r="AT25" i="2"/>
  <c r="AT38" i="2"/>
  <c r="AT50" i="2"/>
  <c r="AT63" i="2"/>
  <c r="AT75" i="2"/>
  <c r="AT86" i="2"/>
  <c r="AT107" i="2"/>
  <c r="AT115" i="2"/>
  <c r="AT131" i="2"/>
  <c r="AT139" i="2"/>
  <c r="AT155" i="2"/>
  <c r="AT171" i="2"/>
  <c r="AT187" i="2"/>
  <c r="AS27" i="2"/>
  <c r="AS147" i="2"/>
  <c r="AT31" i="2"/>
  <c r="AT91" i="2"/>
  <c r="AT127" i="2"/>
  <c r="AT175" i="2"/>
  <c r="AS62" i="2"/>
  <c r="AS7" i="2"/>
  <c r="AT82" i="2"/>
  <c r="AT128" i="2"/>
  <c r="AT168" i="2"/>
  <c r="AS14" i="2"/>
  <c r="AS46" i="2"/>
  <c r="AS78" i="2"/>
  <c r="AS110" i="2"/>
  <c r="AS139" i="2"/>
  <c r="AS161" i="2"/>
  <c r="AS179" i="2"/>
  <c r="AS193" i="2"/>
  <c r="AT14" i="2"/>
  <c r="AT26" i="2"/>
  <c r="AT39" i="2"/>
  <c r="AT51" i="2"/>
  <c r="AT65" i="2"/>
  <c r="AT76" i="2"/>
  <c r="AT87" i="2"/>
  <c r="AT98" i="2"/>
  <c r="AT108" i="2"/>
  <c r="AT116" i="2"/>
  <c r="AT124" i="2"/>
  <c r="AT132" i="2"/>
  <c r="AT140" i="2"/>
  <c r="AT148" i="2"/>
  <c r="AT156" i="2"/>
  <c r="AT164" i="2"/>
  <c r="AT172" i="2"/>
  <c r="AT180" i="2"/>
  <c r="AT188" i="2"/>
  <c r="AT196" i="2"/>
  <c r="AT18" i="2"/>
  <c r="AT143" i="2"/>
  <c r="AT33" i="2"/>
  <c r="AT120" i="2"/>
  <c r="AT192" i="2"/>
  <c r="AS19" i="2"/>
  <c r="AS51" i="2"/>
  <c r="AS83" i="2"/>
  <c r="AS115" i="2"/>
  <c r="AS142" i="2"/>
  <c r="AS163" i="2"/>
  <c r="AS182" i="2"/>
  <c r="AS194" i="2"/>
  <c r="AT15" i="2"/>
  <c r="AT27" i="2"/>
  <c r="AT41" i="2"/>
  <c r="AT54" i="2"/>
  <c r="AT66" i="2"/>
  <c r="AT78" i="2"/>
  <c r="AT89" i="2"/>
  <c r="AT99" i="2"/>
  <c r="AT109" i="2"/>
  <c r="AT117" i="2"/>
  <c r="AT125" i="2"/>
  <c r="AT133" i="2"/>
  <c r="AT141" i="2"/>
  <c r="AT149" i="2"/>
  <c r="AT157" i="2"/>
  <c r="AT165" i="2"/>
  <c r="AT173" i="2"/>
  <c r="AT181" i="2"/>
  <c r="AT189" i="2"/>
  <c r="AT197" i="2"/>
  <c r="AS169" i="2"/>
  <c r="AT81" i="2"/>
  <c r="AT159" i="2"/>
  <c r="AS126" i="2"/>
  <c r="AT71" i="2"/>
  <c r="AT136" i="2"/>
  <c r="AS22" i="2"/>
  <c r="AS54" i="2"/>
  <c r="AS86" i="2"/>
  <c r="AS118" i="2"/>
  <c r="AS145" i="2"/>
  <c r="AS166" i="2"/>
  <c r="AS183" i="2"/>
  <c r="AS195" i="2"/>
  <c r="AT17" i="2"/>
  <c r="AT30" i="2"/>
  <c r="AT42" i="2"/>
  <c r="AT55" i="2"/>
  <c r="AT67" i="2"/>
  <c r="AT79" i="2"/>
  <c r="AT90" i="2"/>
  <c r="AT100" i="2"/>
  <c r="AT110" i="2"/>
  <c r="AT118" i="2"/>
  <c r="AT126" i="2"/>
  <c r="AT134" i="2"/>
  <c r="AT142" i="2"/>
  <c r="AT150" i="2"/>
  <c r="AT158" i="2"/>
  <c r="AT166" i="2"/>
  <c r="AT174" i="2"/>
  <c r="AT182" i="2"/>
  <c r="AT190" i="2"/>
  <c r="AT198" i="2"/>
  <c r="AS59" i="2"/>
  <c r="AS185" i="2"/>
  <c r="AT57" i="2"/>
  <c r="AT111" i="2"/>
  <c r="AT151" i="2"/>
  <c r="AT191" i="2"/>
  <c r="AS30" i="2"/>
  <c r="AS171" i="2"/>
  <c r="AT19" i="2"/>
  <c r="AT92" i="2"/>
  <c r="AT152" i="2"/>
  <c r="AT184" i="2"/>
  <c r="O2" i="2"/>
  <c r="P2" i="2"/>
  <c r="D18" i="1"/>
  <c r="E32" i="1" s="1"/>
  <c r="D32" i="1" s="1"/>
  <c r="D38" i="1"/>
  <c r="I1" i="2"/>
  <c r="M1" i="2"/>
  <c r="Q1" i="2"/>
  <c r="J1" i="2"/>
  <c r="N1" i="2"/>
  <c r="R1" i="2"/>
  <c r="D31" i="1"/>
  <c r="C9" i="1"/>
  <c r="B25" i="1" l="1"/>
  <c r="C31" i="1" s="1"/>
  <c r="B31" i="1" s="1"/>
  <c r="AR7" i="2"/>
  <c r="AU7" i="2"/>
  <c r="G18" i="1" l="1"/>
  <c r="I9" i="1"/>
  <c r="B27" i="1" l="1"/>
  <c r="C33" i="1" s="1"/>
  <c r="E33" i="1" s="1"/>
  <c r="B33" i="1" l="1"/>
  <c r="D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Александра</author>
  </authors>
  <commentList>
    <comment ref="G8" authorId="0" shapeId="0" xr:uid="{25F9F8B9-CEA7-4711-BF88-867661F9CEFE}">
      <text>
        <r>
          <rPr>
            <b/>
            <sz val="9"/>
            <color indexed="81"/>
            <rFont val="Tahoma"/>
            <family val="2"/>
            <charset val="204"/>
          </rPr>
          <t>у разі відсутності фактичних данних будуть використанні тарифи (якщо знаете - поставте свої)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" authorId="0" shapeId="0" xr:uid="{6BABF3B4-F7A6-415F-B213-8E42FFC944E5}">
      <text>
        <r>
          <rPr>
            <b/>
            <sz val="9"/>
            <color indexed="81"/>
            <rFont val="Tahoma"/>
            <family val="2"/>
            <charset val="204"/>
          </rPr>
          <t>Внісіть дані витрат, у разі відсутності фактичних данних будуть використанні тарифи</t>
        </r>
      </text>
    </comment>
    <comment ref="E17" authorId="0" shapeId="0" xr:uid="{DA9D858F-E8C7-441A-A54A-A8591291C733}">
      <text>
        <r>
          <rPr>
            <b/>
            <sz val="9"/>
            <color indexed="81"/>
            <rFont val="Tahoma"/>
            <family val="2"/>
            <charset val="204"/>
          </rPr>
          <t>у разі відсутності фактичних данних будуть використанні тарифи (якщо знаете - поставте свої)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<sst xmlns="http://schemas.openxmlformats.org/spreadsheetml/2006/main" count="226" uniqueCount="160">
  <si>
    <t>Викиди СО2</t>
  </si>
  <si>
    <t>Опалення</t>
  </si>
  <si>
    <t>%</t>
  </si>
  <si>
    <t>Кількість</t>
  </si>
  <si>
    <t>Базовий рік</t>
  </si>
  <si>
    <t xml:space="preserve">Виконком </t>
  </si>
  <si>
    <t>Відділ освіти</t>
  </si>
  <si>
    <t xml:space="preserve">ДНЗ № 4 «Дюймовочка»
</t>
  </si>
  <si>
    <t xml:space="preserve">ДНЗ №5 «Малятко» </t>
  </si>
  <si>
    <t>ДНЗ №10 «Ромашка»</t>
  </si>
  <si>
    <t xml:space="preserve">ДНЗ №14 «Барвінок» </t>
  </si>
  <si>
    <t>ДНЗ №16 «Усмішка»</t>
  </si>
  <si>
    <t xml:space="preserve">ДНЗ № 17 «Казка» </t>
  </si>
  <si>
    <t>ЗОШ №1</t>
  </si>
  <si>
    <t>ЗОШ №1 (Будівля їдальні)</t>
  </si>
  <si>
    <t>ЗОШ №2</t>
  </si>
  <si>
    <t xml:space="preserve">Гімназія №3 </t>
  </si>
  <si>
    <t xml:space="preserve">ЗОШ №4 
</t>
  </si>
  <si>
    <t>ЗОШ №5</t>
  </si>
  <si>
    <t>ЗОШ №6</t>
  </si>
  <si>
    <t>ЗОШ №7</t>
  </si>
  <si>
    <t>МНВК</t>
  </si>
  <si>
    <t xml:space="preserve">ФОК "Ангар" </t>
  </si>
  <si>
    <t>ЦРЛ СПК</t>
  </si>
  <si>
    <t>ЦРЛ Хірург.корпус, поліклініка</t>
  </si>
  <si>
    <t>ЦРЛ Терапевтичний корпус</t>
  </si>
  <si>
    <t>ЦРЛ Господарський корпус</t>
  </si>
  <si>
    <t>ЦРЛ Інфекція</t>
  </si>
  <si>
    <t>ЦРЛ Харчоблок</t>
  </si>
  <si>
    <t>ЦРЛ Морг</t>
  </si>
  <si>
    <t>ЦРЛ Стоматполіклініка</t>
  </si>
  <si>
    <t>Бібліотека</t>
  </si>
  <si>
    <t>Краєзнавчий музей</t>
  </si>
  <si>
    <t>ПК «Хімік»</t>
  </si>
  <si>
    <t>Сівашський клуб</t>
  </si>
  <si>
    <t>УПСЗН (соц.захист)</t>
  </si>
  <si>
    <t>адміністративна будівля</t>
  </si>
  <si>
    <t>дитячий садок</t>
  </si>
  <si>
    <t>школа</t>
  </si>
  <si>
    <t>заклад позашкільної освіти</t>
  </si>
  <si>
    <t>спортивна школа</t>
  </si>
  <si>
    <t>лікарня</t>
  </si>
  <si>
    <t>бібліотека</t>
  </si>
  <si>
    <t>музей</t>
  </si>
  <si>
    <t>будинок культури</t>
  </si>
  <si>
    <t>Адреса</t>
  </si>
  <si>
    <t>Територіальний центр соціального обслуговування (надання соціальнихпослуг) Первомайської міської ради</t>
  </si>
  <si>
    <t>Первомайська міська рада</t>
  </si>
  <si>
    <t xml:space="preserve">Виконавчий комітет Первомайської міської ради </t>
  </si>
  <si>
    <t>м. Первомайський, пр-т 40 років Перемоги,1</t>
  </si>
  <si>
    <t xml:space="preserve">Відділ освіти виконавчого комітету Первомайської міської ради </t>
  </si>
  <si>
    <t>Мікрорайон ½, буд. 19А, м. Первомайський</t>
  </si>
  <si>
    <t>Первомайський дошкільний навчальний заклад (ясла-садок) № 4 «Дюймовочка»
Первомайської міської ради Харківської області</t>
  </si>
  <si>
    <t xml:space="preserve">м. Первомайський                                      
вул . Кільцева ,буд .12    
</t>
  </si>
  <si>
    <t>Первомайський дошкільний навчальний заклад (ясла-садок) №5 «Малятко» комбінованого типу Первомайської міської ради Харківської області</t>
  </si>
  <si>
    <t>м. Первомайський, ½ м-н</t>
  </si>
  <si>
    <t>Первомайський дошкільний навчальний заклад (ясла-садок) №10 «Ромашка»</t>
  </si>
  <si>
    <t>Первомайський дошкільний заклад «ясла садок» №14 «Барвінок» комбінованого типу Первомайської міської ради Харківської області</t>
  </si>
  <si>
    <t>м. Первомайський, 3 м-н</t>
  </si>
  <si>
    <t>Первомайський дошкільний навчальний заклад (ясла-садок) № 16 «Усмішка»</t>
  </si>
  <si>
    <t>м. Первомайський, 4 м-н</t>
  </si>
  <si>
    <t>Первомайський дошкільний навчальний заклад (ясла-садок) № 17 «Казка» Первомайської міської ради Харківської області</t>
  </si>
  <si>
    <t>Первомайська загальноосвітня школа І-III ступенів №1 Первомайської міської ради Харківської області</t>
  </si>
  <si>
    <t xml:space="preserve">м. Первомайський, вул. Соборна б.12   </t>
  </si>
  <si>
    <t>Первомайська загальноосвітня школа І-III ступенів №2 Первомайської міської ради Харківської області</t>
  </si>
  <si>
    <t xml:space="preserve">м. Первомайський, вул. Комарова, 1   </t>
  </si>
  <si>
    <t>Первомайська гімназія №3 Первомайської міської ради Харківської області</t>
  </si>
  <si>
    <t>Місто Первомайський вул.. Спортивна 34</t>
  </si>
  <si>
    <t xml:space="preserve">Загальноосвітня школа І-ІІІ ступенів № 4 
Первомайської міської ради Харківської області
</t>
  </si>
  <si>
    <t>м. Первомайський, вул. Кіндратьєва, ½ м-н</t>
  </si>
  <si>
    <t xml:space="preserve">Первомайська загальноосвітня школа І- III ступенів  №5 Первомайської міської ради Харківської області </t>
  </si>
  <si>
    <t>м. Первомайський, вул. Кіндратьєва, 3 м-н</t>
  </si>
  <si>
    <t xml:space="preserve">Первомайська загальноосвітня школа 
I- ІІІ ступенів  №6 Первомайської міської ради Харківської області
</t>
  </si>
  <si>
    <t xml:space="preserve">м. Первомайський, вул. Кіндратьєва, мікрорайон  3 </t>
  </si>
  <si>
    <t>Первомайська загальноосвітня школа І-ІІІ ступенів №7 Первомайської міської ради Харківської області</t>
  </si>
  <si>
    <t>м.Первомайський, 4 м-н</t>
  </si>
  <si>
    <t>Міжшкільний навчально-виробничий комбінат</t>
  </si>
  <si>
    <t>М.Первомайський, вул. Гагаріна,5</t>
  </si>
  <si>
    <t xml:space="preserve">Фізкультурно - оздоровчий комплекс "Ангар" Первомайської ДЮСШ Первомайської міської ради Харківської області </t>
  </si>
  <si>
    <t>М.Первомайський, вул. Єдності, 5А</t>
  </si>
  <si>
    <t>КЗОЗ Первомайська центральна районна лікарня</t>
  </si>
  <si>
    <t>м.Первомайський, вул. Світанкова, 4</t>
  </si>
  <si>
    <t>м.Первомайський, вул.Світанкова, 3</t>
  </si>
  <si>
    <t>м.Первомайський, вул. Гагаріна, 7</t>
  </si>
  <si>
    <t>м.Первомайський, ½ мікрорайон Громадський центр</t>
  </si>
  <si>
    <t>м. Первомайський  3 м/н будівля д/с №13</t>
  </si>
  <si>
    <t>м. Первомайський пр. Перемоги,  2</t>
  </si>
  <si>
    <t>м. Первомайський с. Сіваш</t>
  </si>
  <si>
    <t>Первомайська міська централізована бібліотечна система</t>
  </si>
  <si>
    <t>Заклад культури</t>
  </si>
  <si>
    <t>Первомайський краєзнавчий музей</t>
  </si>
  <si>
    <t>Комунальний заклад «Первомайський міський Палац культури «Хімік»</t>
  </si>
  <si>
    <t>Управління соціального захисту населення Первомайської міської ради</t>
  </si>
  <si>
    <t>м. Первомайський, 4 мікрорайон, б.21</t>
  </si>
  <si>
    <t>Споживання</t>
  </si>
  <si>
    <t>Споживання на одиницю площі</t>
  </si>
  <si>
    <t>Електроенергія</t>
  </si>
  <si>
    <r>
      <t>Викиди СO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2 </t>
    </r>
  </si>
  <si>
    <t>Споживання теплової енергії, кВт•год /м²</t>
  </si>
  <si>
    <t>Споживання теплової енергії, МВт•год</t>
  </si>
  <si>
    <t>Ціна енергоносіїв</t>
  </si>
  <si>
    <t>Витрати</t>
  </si>
  <si>
    <t>Сума</t>
  </si>
  <si>
    <t>Разом</t>
  </si>
  <si>
    <t>-</t>
  </si>
  <si>
    <t xml:space="preserve">Назва будівлі
</t>
  </si>
  <si>
    <t>Категорія будівлі</t>
  </si>
  <si>
    <t xml:space="preserve">Рік забудови
</t>
  </si>
  <si>
    <t xml:space="preserve">Загальна площа [м2]
</t>
  </si>
  <si>
    <t>тепло</t>
  </si>
  <si>
    <t>електро</t>
  </si>
  <si>
    <t>питоме тепло</t>
  </si>
  <si>
    <t>питоме електро</t>
  </si>
  <si>
    <t xml:space="preserve">Терцентр </t>
  </si>
  <si>
    <t>м. Первомайський, 4 м-н, б.15а</t>
  </si>
  <si>
    <t>Вінниця</t>
  </si>
  <si>
    <t>Дніпро</t>
  </si>
  <si>
    <t>Житомир</t>
  </si>
  <si>
    <t>Запоріжжя</t>
  </si>
  <si>
    <t>Івано-Франківськ</t>
  </si>
  <si>
    <t>Київ</t>
  </si>
  <si>
    <t>Львів</t>
  </si>
  <si>
    <t>Миколаїв</t>
  </si>
  <si>
    <t>Одеса</t>
  </si>
  <si>
    <t>Рівне</t>
  </si>
  <si>
    <t>Ужгород</t>
  </si>
  <si>
    <t>Харків</t>
  </si>
  <si>
    <t>Херсон</t>
  </si>
  <si>
    <t>Чернівці</t>
  </si>
  <si>
    <t>Суми</t>
  </si>
  <si>
    <t>міста</t>
  </si>
  <si>
    <t>Скориговане споживання теплової енергії, МВт•год</t>
  </si>
  <si>
    <t>Питоме споживання теплової енергії, кВт•год/м2</t>
  </si>
  <si>
    <t>тариф на теплову енергію, грн/кВт•год</t>
  </si>
  <si>
    <t>Змініть коефіціент, якщо згідно ПДСЕРКа у вас інший</t>
  </si>
  <si>
    <t>Заповніть значення фактичних витрат.
За відсутності даних - буде використаний тариф з попередньої колонки (тариф теж можна міняти)</t>
  </si>
  <si>
    <t>Оберіть найблище місто (зі списку)</t>
  </si>
  <si>
    <t>Таблиці та діаграми будуються автоматично.
Необхідно заповнити дані на вкладинці «ВХІДНІ ДАНІ» та дані, про які написано в клітинках блакитного кольору. Для заповнення вкладинки «ВХІДНІ ДАНІ» скористайтесь файлом інвентарізації будівель або файлом Бенчмарк.
Отримані таблиці, діаграми та додаток 1 скопіюйте в шаблон звіту.</t>
  </si>
  <si>
    <t>Витрати на теплову енергію, 
млн грн</t>
  </si>
  <si>
    <t>коефіцієнт викидів</t>
  </si>
  <si>
    <t>Заповніть значення фактичних витрат.
За відсутності даних - буде використаний тариф з попередньої колонки (тариф також можна змінювати)</t>
  </si>
  <si>
    <t>Витрати на електричну енергію, 
млн грн</t>
  </si>
  <si>
    <t>Тариф на електричну енергію, грн/кВт•год</t>
  </si>
  <si>
    <t>Споживання електричної енергії, 
кВт•год /м²</t>
  </si>
  <si>
    <t>Споживання електричної енергії, МВт</t>
  </si>
  <si>
    <t>Базова інформація</t>
  </si>
  <si>
    <t>Використання енергії (2016)</t>
  </si>
  <si>
    <t>Використання енергії (2017)</t>
  </si>
  <si>
    <t>Використання енергії (2018)</t>
  </si>
  <si>
    <t>Номер
п/п</t>
  </si>
  <si>
    <t>Коротка назва будівлі</t>
  </si>
  <si>
    <t>Назва будівлі</t>
  </si>
  <si>
    <t>Рік забудови</t>
  </si>
  <si>
    <t>Загальна площа [м2]</t>
  </si>
  <si>
    <t>Річне споживання теплової енергії 
(кВт год/рік)</t>
  </si>
  <si>
    <t>Річне споживання електричної енергії (кВт год/рік)</t>
  </si>
  <si>
    <t>Питоме споживання теплової енергії на м2
(кВт год/м2 рік)</t>
  </si>
  <si>
    <t>Питоме споживання електричної енергії на м2
(кВт год/м2 рік)</t>
  </si>
  <si>
    <t>Категорія будівлі (школа, дитсадок тощо)</t>
  </si>
  <si>
    <t>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</si>
</sst>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\ _₽"/>
    <numFmt numFmtId="165" formatCode="0.0"/>
    <numFmt numFmtId="166" formatCode="#&quot; МВт•год&quot;"/>
    <numFmt numFmtId="167" formatCode="#&quot; тонн&quot;"/>
    <numFmt numFmtId="168" formatCode="#&quot; кг/м²&quot;"/>
    <numFmt numFmtId="169" formatCode="#&quot; кВт•год /м²&quot;"/>
    <numFmt numFmtId="170" formatCode="0.0&quot; грн&quot;"/>
    <numFmt numFmtId="171" formatCode="0.0&quot; млн.грн&quot;"/>
    <numFmt numFmtId="172" formatCode="#,###&quot; МВт&quot;"/>
    <numFmt numFmtId="173" formatCode="#,##0_ ;[Red]\-#,##0\ "/>
    <numFmt numFmtId="174" formatCode="#,###&quot; кВт•год/м2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0" fontId="0" fillId="0" borderId="1" xfId="0" applyNumberFormat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165" fontId="2" fillId="0" borderId="0" xfId="0" applyNumberFormat="1" applyFont="1"/>
    <xf numFmtId="1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173" fontId="0" fillId="5" borderId="3" xfId="0" applyNumberFormat="1" applyFill="1" applyBorder="1" applyAlignment="1">
      <alignment horizontal="center"/>
    </xf>
    <xf numFmtId="0" fontId="0" fillId="5" borderId="1" xfId="0" applyFill="1" applyBorder="1"/>
    <xf numFmtId="0" fontId="8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3" fillId="0" borderId="1" xfId="0" applyFont="1" applyBorder="1"/>
    <xf numFmtId="0" fontId="11" fillId="6" borderId="0" xfId="0" applyFont="1" applyFill="1"/>
    <xf numFmtId="17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1" fontId="0" fillId="0" borderId="1" xfId="0" applyNumberForma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7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2" fontId="5" fillId="4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171" fontId="0" fillId="2" borderId="1" xfId="0" applyNumberForma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Питоме споживання теплової енергії на м2
кВт год</a:t>
            </a:r>
            <a:r>
              <a:rPr lang="en-US"/>
              <a:t>/</a:t>
            </a:r>
            <a:r>
              <a:rPr lang="uk-UA"/>
              <a:t>м</a:t>
            </a:r>
            <a:r>
              <a:rPr lang="en-US"/>
              <a:t>²</a:t>
            </a:r>
            <a:r>
              <a:rPr lang="uk-UA"/>
              <a:t>рік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'ВХIДНІ ДАНІ'!$S$6</c:f>
              <c:strCache>
                <c:ptCount val="1"/>
                <c:pt idx="0">
                  <c:v>Питоме споживання теплової енергії на м2
(кВт год/м2 рік)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[0]!питтеплоподпись</c:f>
              <c:strCache>
                <c:ptCount val="27"/>
                <c:pt idx="0">
                  <c:v>Сівашський клуб</c:v>
                </c:pt>
                <c:pt idx="1">
                  <c:v>Бібліотека</c:v>
                </c:pt>
                <c:pt idx="2">
                  <c:v>ДНЗ №16 «Усмішка»</c:v>
                </c:pt>
                <c:pt idx="3">
                  <c:v>ДНЗ № 4 «Дюймовочка»
</c:v>
                </c:pt>
                <c:pt idx="4">
                  <c:v>ДНЗ № 17 «Казка» </c:v>
                </c:pt>
                <c:pt idx="5">
                  <c:v>Краєзнавчий музей</c:v>
                </c:pt>
                <c:pt idx="6">
                  <c:v>ЦРЛ Господарський корпус</c:v>
                </c:pt>
                <c:pt idx="7">
                  <c:v>ЦРЛ Хірург.корпус, поліклініка</c:v>
                </c:pt>
                <c:pt idx="8">
                  <c:v>ЦРЛ Інфекція</c:v>
                </c:pt>
                <c:pt idx="9">
                  <c:v>ЦРЛ Морг</c:v>
                </c:pt>
                <c:pt idx="10">
                  <c:v>ЦРЛ Терапевтичний корпус</c:v>
                </c:pt>
                <c:pt idx="11">
                  <c:v>Терцентр </c:v>
                </c:pt>
                <c:pt idx="12">
                  <c:v>ЗОШ №1 (Будівля їдальні)</c:v>
                </c:pt>
                <c:pt idx="13">
                  <c:v>ДНЗ №14 «Барвінок» </c:v>
                </c:pt>
                <c:pt idx="14">
                  <c:v>ДНЗ №5 «Малятко» </c:v>
                </c:pt>
                <c:pt idx="15">
                  <c:v>Гімназія №3 </c:v>
                </c:pt>
                <c:pt idx="16">
                  <c:v>ДНЗ №10 «Ромашка»</c:v>
                </c:pt>
                <c:pt idx="17">
                  <c:v>ЗОШ №1</c:v>
                </c:pt>
                <c:pt idx="18">
                  <c:v>Відділ освіти</c:v>
                </c:pt>
                <c:pt idx="19">
                  <c:v>ЗОШ №6</c:v>
                </c:pt>
                <c:pt idx="20">
                  <c:v>Виконком </c:v>
                </c:pt>
                <c:pt idx="21">
                  <c:v>ЗОШ №7</c:v>
                </c:pt>
                <c:pt idx="22">
                  <c:v>ЗОШ №5</c:v>
                </c:pt>
                <c:pt idx="23">
                  <c:v>ЗОШ №4 
</c:v>
                </c:pt>
                <c:pt idx="24">
                  <c:v>ЦРЛ Стоматполіклініка</c:v>
                </c:pt>
                <c:pt idx="25">
                  <c:v>ФОК "Ангар" </c:v>
                </c:pt>
                <c:pt idx="26">
                  <c:v>ЗОШ №2</c:v>
                </c:pt>
              </c:strCache>
            </c:strRef>
          </c:cat>
          <c:val>
            <c:numRef>
              <c:f>[0]!питтепло</c:f>
              <c:numCache>
                <c:formatCode>#\ ##0_ ;[Red]\-#\ ##0\ </c:formatCode>
                <c:ptCount val="27"/>
                <c:pt idx="0">
                  <c:v>351.26907407407407</c:v>
                </c:pt>
                <c:pt idx="1">
                  <c:v>252.47028048780487</c:v>
                </c:pt>
                <c:pt idx="2">
                  <c:v>197.79723647848402</c:v>
                </c:pt>
                <c:pt idx="3">
                  <c:v>192.27450526315789</c:v>
                </c:pt>
                <c:pt idx="4">
                  <c:v>184.20449756888169</c:v>
                </c:pt>
                <c:pt idx="5">
                  <c:v>172.52135833333332</c:v>
                </c:pt>
                <c:pt idx="6">
                  <c:v>168.16071158213472</c:v>
                </c:pt>
                <c:pt idx="7">
                  <c:v>168.16069726269916</c:v>
                </c:pt>
                <c:pt idx="8">
                  <c:v>168.1606896551724</c:v>
                </c:pt>
                <c:pt idx="9">
                  <c:v>168.16067264573991</c:v>
                </c:pt>
                <c:pt idx="10">
                  <c:v>168.16067073170731</c:v>
                </c:pt>
                <c:pt idx="11">
                  <c:v>153.95410438729198</c:v>
                </c:pt>
                <c:pt idx="12">
                  <c:v>152.44295580110497</c:v>
                </c:pt>
                <c:pt idx="13">
                  <c:v>143.46243410497362</c:v>
                </c:pt>
                <c:pt idx="14">
                  <c:v>137.01740890688259</c:v>
                </c:pt>
                <c:pt idx="15">
                  <c:v>136.96727977465875</c:v>
                </c:pt>
                <c:pt idx="16">
                  <c:v>125.53684514435696</c:v>
                </c:pt>
                <c:pt idx="17">
                  <c:v>122.555634079309</c:v>
                </c:pt>
                <c:pt idx="18">
                  <c:v>106.38736892736893</c:v>
                </c:pt>
                <c:pt idx="19">
                  <c:v>99.115047729459064</c:v>
                </c:pt>
                <c:pt idx="20">
                  <c:v>97.77674485125857</c:v>
                </c:pt>
                <c:pt idx="21">
                  <c:v>91.127014037462331</c:v>
                </c:pt>
                <c:pt idx="22">
                  <c:v>86.137264238797087</c:v>
                </c:pt>
                <c:pt idx="23">
                  <c:v>80.843523447401779</c:v>
                </c:pt>
                <c:pt idx="24">
                  <c:v>78.365236051502137</c:v>
                </c:pt>
                <c:pt idx="25">
                  <c:v>73.81801000118125</c:v>
                </c:pt>
                <c:pt idx="26">
                  <c:v>68.846404807898693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7-4AF9-8107-DC9744458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0642304"/>
        <c:axId val="240881664"/>
        <c:axId val="0"/>
      </c:bar3DChart>
      <c:catAx>
        <c:axId val="240642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881664"/>
        <c:crosses val="autoZero"/>
        <c:auto val="1"/>
        <c:lblAlgn val="ctr"/>
        <c:lblOffset val="100"/>
        <c:noMultiLvlLbl val="0"/>
      </c:catAx>
      <c:valAx>
        <c:axId val="2408816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240642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'ВХIДНІ ДАНІ'!$T$6</c:f>
              <c:strCache>
                <c:ptCount val="1"/>
                <c:pt idx="0">
                  <c:v>Питоме споживання електричної енергії на м2
(кВт год/м2 рік)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[0]!пителектроподпись</c:f>
              <c:strCache>
                <c:ptCount val="28"/>
                <c:pt idx="0">
                  <c:v>ЦРЛ Інфекція</c:v>
                </c:pt>
                <c:pt idx="1">
                  <c:v>ЦРЛ Терапевтичний корпус</c:v>
                </c:pt>
                <c:pt idx="2">
                  <c:v>ЦРЛ Господарський корпус</c:v>
                </c:pt>
                <c:pt idx="3">
                  <c:v>ЦРЛ Морг</c:v>
                </c:pt>
                <c:pt idx="4">
                  <c:v>Сівашський клуб</c:v>
                </c:pt>
                <c:pt idx="5">
                  <c:v>ДНЗ №10 «Ромашка»</c:v>
                </c:pt>
                <c:pt idx="6">
                  <c:v>Відділ освіти</c:v>
                </c:pt>
                <c:pt idx="7">
                  <c:v>ЗОШ №1 (Будівля їдальні)</c:v>
                </c:pt>
                <c:pt idx="8">
                  <c:v>ДНЗ № 4 «Дюймовочка»
</c:v>
                </c:pt>
                <c:pt idx="9">
                  <c:v>ДНЗ №14 «Барвінок» </c:v>
                </c:pt>
                <c:pt idx="10">
                  <c:v>ДНЗ №16 «Усмішка»</c:v>
                </c:pt>
                <c:pt idx="11">
                  <c:v>ДНЗ №5 «Малятко» </c:v>
                </c:pt>
                <c:pt idx="12">
                  <c:v>ДНЗ № 17 «Казка» </c:v>
                </c:pt>
                <c:pt idx="13">
                  <c:v>ЦРЛ Хірург.корпус, поліклініка</c:v>
                </c:pt>
                <c:pt idx="14">
                  <c:v>Терцентр </c:v>
                </c:pt>
                <c:pt idx="15">
                  <c:v>Виконком </c:v>
                </c:pt>
                <c:pt idx="16">
                  <c:v>ФОК "Ангар" </c:v>
                </c:pt>
                <c:pt idx="17">
                  <c:v>Гімназія №3 </c:v>
                </c:pt>
                <c:pt idx="18">
                  <c:v>ЗОШ №4 
</c:v>
                </c:pt>
                <c:pt idx="19">
                  <c:v>Бібліотека</c:v>
                </c:pt>
                <c:pt idx="20">
                  <c:v>ЗОШ №6</c:v>
                </c:pt>
                <c:pt idx="21">
                  <c:v>ЗОШ №5</c:v>
                </c:pt>
                <c:pt idx="22">
                  <c:v>Краєзнавчий музей</c:v>
                </c:pt>
                <c:pt idx="23">
                  <c:v>ЗОШ №2</c:v>
                </c:pt>
                <c:pt idx="24">
                  <c:v>ЗОШ №7</c:v>
                </c:pt>
                <c:pt idx="25">
                  <c:v>ЗОШ №1</c:v>
                </c:pt>
                <c:pt idx="26">
                  <c:v>ЦРЛ Стоматполіклініка</c:v>
                </c:pt>
                <c:pt idx="27">
                  <c:v>ПК «Хімік»</c:v>
                </c:pt>
              </c:strCache>
            </c:strRef>
          </c:cat>
          <c:val>
            <c:numRef>
              <c:f>[0]!пителектро</c:f>
              <c:numCache>
                <c:formatCode>#\ ##0_ ;[Red]\-#\ ##0\ </c:formatCode>
                <c:ptCount val="28"/>
                <c:pt idx="0">
                  <c:v>44.78099137931035</c:v>
                </c:pt>
                <c:pt idx="1">
                  <c:v>44.780986696230599</c:v>
                </c:pt>
                <c:pt idx="2">
                  <c:v>44.78098410295231</c:v>
                </c:pt>
                <c:pt idx="3">
                  <c:v>44.780982062780268</c:v>
                </c:pt>
                <c:pt idx="4">
                  <c:v>43.096296296296295</c:v>
                </c:pt>
                <c:pt idx="5">
                  <c:v>43.034120734908136</c:v>
                </c:pt>
                <c:pt idx="6">
                  <c:v>36.526214526214524</c:v>
                </c:pt>
                <c:pt idx="7">
                  <c:v>33.892265193370164</c:v>
                </c:pt>
                <c:pt idx="8">
                  <c:v>33.19157894736842</c:v>
                </c:pt>
                <c:pt idx="9">
                  <c:v>29.126289250515701</c:v>
                </c:pt>
                <c:pt idx="10">
                  <c:v>28.116857481247532</c:v>
                </c:pt>
                <c:pt idx="11">
                  <c:v>26.248120300751879</c:v>
                </c:pt>
                <c:pt idx="12">
                  <c:v>24.602106969205835</c:v>
                </c:pt>
                <c:pt idx="13">
                  <c:v>22.988969086204548</c:v>
                </c:pt>
                <c:pt idx="14">
                  <c:v>20.971255673222391</c:v>
                </c:pt>
                <c:pt idx="15">
                  <c:v>13.462171052631579</c:v>
                </c:pt>
                <c:pt idx="16">
                  <c:v>12.316415324644645</c:v>
                </c:pt>
                <c:pt idx="17">
                  <c:v>11.387678455353059</c:v>
                </c:pt>
                <c:pt idx="18">
                  <c:v>11.063009234111895</c:v>
                </c:pt>
                <c:pt idx="19">
                  <c:v>9.4573170731707314</c:v>
                </c:pt>
                <c:pt idx="20">
                  <c:v>7.3841296465306732</c:v>
                </c:pt>
                <c:pt idx="21">
                  <c:v>6.5546270658206787</c:v>
                </c:pt>
                <c:pt idx="22">
                  <c:v>6.4625000000000004</c:v>
                </c:pt>
                <c:pt idx="23">
                  <c:v>5.8388066108606997</c:v>
                </c:pt>
                <c:pt idx="24">
                  <c:v>4.1477099069990828</c:v>
                </c:pt>
                <c:pt idx="25">
                  <c:v>3.8617981939536712</c:v>
                </c:pt>
                <c:pt idx="26">
                  <c:v>1.9774678111587982</c:v>
                </c:pt>
                <c:pt idx="27">
                  <c:v>5.1390699695784442E-2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3-4C1C-8AF5-2BE729A21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3570688"/>
        <c:axId val="233572224"/>
        <c:axId val="0"/>
      </c:bar3DChart>
      <c:catAx>
        <c:axId val="23357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572224"/>
        <c:crosses val="autoZero"/>
        <c:auto val="1"/>
        <c:lblAlgn val="ctr"/>
        <c:lblOffset val="100"/>
        <c:noMultiLvlLbl val="0"/>
      </c:catAx>
      <c:valAx>
        <c:axId val="2335722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23357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Річне споживання теплової енергії 
(кВт год/рік)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'ВХIДНІ ДАНІ'!$Q$6</c:f>
              <c:strCache>
                <c:ptCount val="1"/>
                <c:pt idx="0">
                  <c:v>Річне споживання теплової енергії 
(кВт год/рік)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[0]!подписьтепло</c:f>
              <c:strCache>
                <c:ptCount val="27"/>
                <c:pt idx="0">
                  <c:v>ЦРЛ Хірург.корпус, поліклініка</c:v>
                </c:pt>
                <c:pt idx="1">
                  <c:v>ЗОШ №7</c:v>
                </c:pt>
                <c:pt idx="2">
                  <c:v>ЗОШ №6</c:v>
                </c:pt>
                <c:pt idx="3">
                  <c:v>ЗОШ №5</c:v>
                </c:pt>
                <c:pt idx="4">
                  <c:v>ЦРЛ Терапевтичний корпус</c:v>
                </c:pt>
                <c:pt idx="5">
                  <c:v>Гімназія №3 </c:v>
                </c:pt>
                <c:pt idx="6">
                  <c:v>ДНЗ №16 «Усмішка»</c:v>
                </c:pt>
                <c:pt idx="7">
                  <c:v>ДНЗ № 17 «Казка» </c:v>
                </c:pt>
                <c:pt idx="8">
                  <c:v>ЗОШ №4 
</c:v>
                </c:pt>
                <c:pt idx="9">
                  <c:v>ЗОШ №2</c:v>
                </c:pt>
                <c:pt idx="10">
                  <c:v>ДНЗ №14 «Барвінок» </c:v>
                </c:pt>
                <c:pt idx="11">
                  <c:v>Виконком </c:v>
                </c:pt>
                <c:pt idx="12">
                  <c:v>ДНЗ №10 «Ромашка»</c:v>
                </c:pt>
                <c:pt idx="13">
                  <c:v>ДНЗ №5 «Малятко» </c:v>
                </c:pt>
                <c:pt idx="14">
                  <c:v>ЦРЛ Господарський корпус</c:v>
                </c:pt>
                <c:pt idx="15">
                  <c:v>Терцентр </c:v>
                </c:pt>
                <c:pt idx="16">
                  <c:v>ЗОШ №1</c:v>
                </c:pt>
                <c:pt idx="17">
                  <c:v>Бібліотека</c:v>
                </c:pt>
                <c:pt idx="18">
                  <c:v>Бібліотека</c:v>
                </c:pt>
                <c:pt idx="19">
                  <c:v>Відділ освіти</c:v>
                </c:pt>
                <c:pt idx="20">
                  <c:v>Сівашський клуб</c:v>
                </c:pt>
                <c:pt idx="21">
                  <c:v>ФОК "Ангар" </c:v>
                </c:pt>
                <c:pt idx="22">
                  <c:v>ДНЗ № 4 «Дюймовочка»
</c:v>
                </c:pt>
                <c:pt idx="23">
                  <c:v>ЦРЛ Інфекція</c:v>
                </c:pt>
                <c:pt idx="24">
                  <c:v>ЦРЛ Стоматполіклініка</c:v>
                </c:pt>
                <c:pt idx="25">
                  <c:v>ЗОШ №1 (Будівля їдальні)</c:v>
                </c:pt>
                <c:pt idx="26">
                  <c:v>ЦРЛ Морг</c:v>
                </c:pt>
              </c:strCache>
            </c:strRef>
          </c:cat>
          <c:val>
            <c:numRef>
              <c:f>[0]!тепло</c:f>
              <c:numCache>
                <c:formatCode>#\ ##0_ ;[Red]\-#\ ##0\ </c:formatCode>
                <c:ptCount val="27"/>
                <c:pt idx="0">
                  <c:v>1234804</c:v>
                </c:pt>
                <c:pt idx="1">
                  <c:v>834832.80099999998</c:v>
                </c:pt>
                <c:pt idx="2">
                  <c:v>803644.63</c:v>
                </c:pt>
                <c:pt idx="3">
                  <c:v>693723.68500000006</c:v>
                </c:pt>
                <c:pt idx="4">
                  <c:v>606723.69999999995</c:v>
                </c:pt>
                <c:pt idx="5">
                  <c:v>568920.99</c:v>
                </c:pt>
                <c:pt idx="6">
                  <c:v>501020.4</c:v>
                </c:pt>
                <c:pt idx="7">
                  <c:v>454616.7</c:v>
                </c:pt>
                <c:pt idx="8">
                  <c:v>446498.78</c:v>
                </c:pt>
                <c:pt idx="9">
                  <c:v>320755.40000000002</c:v>
                </c:pt>
                <c:pt idx="10">
                  <c:v>312963.3</c:v>
                </c:pt>
                <c:pt idx="11">
                  <c:v>273462</c:v>
                </c:pt>
                <c:pt idx="12">
                  <c:v>239147.69</c:v>
                </c:pt>
                <c:pt idx="13">
                  <c:v>236903.1</c:v>
                </c:pt>
                <c:pt idx="14">
                  <c:v>222140.3</c:v>
                </c:pt>
                <c:pt idx="15">
                  <c:v>203527.326</c:v>
                </c:pt>
                <c:pt idx="16">
                  <c:v>156074.6</c:v>
                </c:pt>
                <c:pt idx="17">
                  <c:v>124215.378</c:v>
                </c:pt>
                <c:pt idx="18">
                  <c:v>124215.378</c:v>
                </c:pt>
                <c:pt idx="19">
                  <c:v>110589.67</c:v>
                </c:pt>
                <c:pt idx="20">
                  <c:v>94842.65</c:v>
                </c:pt>
                <c:pt idx="21">
                  <c:v>93737.8</c:v>
                </c:pt>
                <c:pt idx="22">
                  <c:v>91330.39</c:v>
                </c:pt>
                <c:pt idx="23">
                  <c:v>78026.559999999998</c:v>
                </c:pt>
                <c:pt idx="24">
                  <c:v>73036.399999999994</c:v>
                </c:pt>
                <c:pt idx="25">
                  <c:v>55184.35</c:v>
                </c:pt>
                <c:pt idx="26">
                  <c:v>37499.83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9-4E34-B285-123D2B2D3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0963072"/>
        <c:axId val="230964608"/>
        <c:axId val="0"/>
      </c:bar3DChart>
      <c:catAx>
        <c:axId val="23096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0964608"/>
        <c:crosses val="autoZero"/>
        <c:auto val="1"/>
        <c:lblAlgn val="ctr"/>
        <c:lblOffset val="100"/>
        <c:noMultiLvlLbl val="0"/>
      </c:catAx>
      <c:valAx>
        <c:axId val="2309646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23096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Річне споживання електричної енергії </a:t>
            </a:r>
          </a:p>
          <a:p>
            <a:pPr>
              <a:defRPr/>
            </a:pPr>
            <a:r>
              <a:rPr lang="uk-UA"/>
              <a:t>(кВт год/рік)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'ВХIДНІ ДАНІ'!$R$6</c:f>
              <c:strCache>
                <c:ptCount val="1"/>
                <c:pt idx="0">
                  <c:v>Річне споживання електричної енергії (кВт год/рік)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[0]!електроподпись</c:f>
              <c:strCache>
                <c:ptCount val="28"/>
                <c:pt idx="0">
                  <c:v>ЦРЛ Хірург.корпус, поліклініка</c:v>
                </c:pt>
                <c:pt idx="1">
                  <c:v>ЦРЛ Терапевтичний корпус</c:v>
                </c:pt>
                <c:pt idx="2">
                  <c:v>ДНЗ №10 «Ромашка»</c:v>
                </c:pt>
                <c:pt idx="3">
                  <c:v>ДНЗ №16 «Усмішка»</c:v>
                </c:pt>
                <c:pt idx="4">
                  <c:v>ДНЗ №14 «Барвінок» </c:v>
                </c:pt>
                <c:pt idx="5">
                  <c:v>ЗОШ №4 
</c:v>
                </c:pt>
                <c:pt idx="6">
                  <c:v>ДНЗ № 17 «Казка» </c:v>
                </c:pt>
                <c:pt idx="7">
                  <c:v>ЗОШ №6</c:v>
                </c:pt>
                <c:pt idx="8">
                  <c:v>ЦРЛ Господарський корпус</c:v>
                </c:pt>
                <c:pt idx="9">
                  <c:v>ЗОШ №5</c:v>
                </c:pt>
                <c:pt idx="10">
                  <c:v>Гімназія №3 </c:v>
                </c:pt>
                <c:pt idx="11">
                  <c:v>ДНЗ №5 «Малятко» </c:v>
                </c:pt>
                <c:pt idx="12">
                  <c:v>ЗОШ №7</c:v>
                </c:pt>
                <c:pt idx="13">
                  <c:v>Відділ освіти</c:v>
                </c:pt>
                <c:pt idx="14">
                  <c:v>Виконком </c:v>
                </c:pt>
                <c:pt idx="15">
                  <c:v>Терцентр </c:v>
                </c:pt>
                <c:pt idx="16">
                  <c:v>ЗОШ №2</c:v>
                </c:pt>
                <c:pt idx="17">
                  <c:v>ЦРЛ Інфекція</c:v>
                </c:pt>
                <c:pt idx="18">
                  <c:v>ДНЗ № 4 «Дюймовочка»
</c:v>
                </c:pt>
                <c:pt idx="19">
                  <c:v>ФОК "Ангар" </c:v>
                </c:pt>
                <c:pt idx="20">
                  <c:v>ЗОШ №1 (Будівля їдальні)</c:v>
                </c:pt>
                <c:pt idx="21">
                  <c:v>Сівашський клуб</c:v>
                </c:pt>
                <c:pt idx="22">
                  <c:v>ЦРЛ Морг</c:v>
                </c:pt>
                <c:pt idx="23">
                  <c:v>ЗОШ №1</c:v>
                </c:pt>
                <c:pt idx="24">
                  <c:v>Бібліотека</c:v>
                </c:pt>
                <c:pt idx="25">
                  <c:v>Бібліотека</c:v>
                </c:pt>
                <c:pt idx="26">
                  <c:v>ЦРЛ Стоматполіклініка</c:v>
                </c:pt>
                <c:pt idx="27">
                  <c:v>ПК «Хімік»</c:v>
                </c:pt>
              </c:strCache>
            </c:strRef>
          </c:cat>
          <c:val>
            <c:numRef>
              <c:f>[0]!електро</c:f>
              <c:numCache>
                <c:formatCode>#\ ##0_ ;[Red]\-#\ ##0\ </c:formatCode>
                <c:ptCount val="28"/>
                <c:pt idx="0">
                  <c:v>168808</c:v>
                </c:pt>
                <c:pt idx="1">
                  <c:v>161569.79999999999</c:v>
                </c:pt>
                <c:pt idx="2">
                  <c:v>81980</c:v>
                </c:pt>
                <c:pt idx="3">
                  <c:v>71220</c:v>
                </c:pt>
                <c:pt idx="4">
                  <c:v>63539</c:v>
                </c:pt>
                <c:pt idx="5">
                  <c:v>61101</c:v>
                </c:pt>
                <c:pt idx="6">
                  <c:v>60718</c:v>
                </c:pt>
                <c:pt idx="7">
                  <c:v>59872</c:v>
                </c:pt>
                <c:pt idx="8">
                  <c:v>59155.68</c:v>
                </c:pt>
                <c:pt idx="9">
                  <c:v>52789</c:v>
                </c:pt>
                <c:pt idx="10">
                  <c:v>47301</c:v>
                </c:pt>
                <c:pt idx="11">
                  <c:v>45383</c:v>
                </c:pt>
                <c:pt idx="12">
                  <c:v>37998</c:v>
                </c:pt>
                <c:pt idx="13">
                  <c:v>37969</c:v>
                </c:pt>
                <c:pt idx="14">
                  <c:v>37651</c:v>
                </c:pt>
                <c:pt idx="15">
                  <c:v>27724</c:v>
                </c:pt>
                <c:pt idx="16">
                  <c:v>27203</c:v>
                </c:pt>
                <c:pt idx="17">
                  <c:v>20778.38</c:v>
                </c:pt>
                <c:pt idx="18">
                  <c:v>15766</c:v>
                </c:pt>
                <c:pt idx="19">
                  <c:v>15640</c:v>
                </c:pt>
                <c:pt idx="20">
                  <c:v>12269</c:v>
                </c:pt>
                <c:pt idx="21">
                  <c:v>11636</c:v>
                </c:pt>
                <c:pt idx="22">
                  <c:v>9986.1589999999997</c:v>
                </c:pt>
                <c:pt idx="23">
                  <c:v>4918</c:v>
                </c:pt>
                <c:pt idx="24">
                  <c:v>4653</c:v>
                </c:pt>
                <c:pt idx="25">
                  <c:v>4653</c:v>
                </c:pt>
                <c:pt idx="26">
                  <c:v>1843</c:v>
                </c:pt>
                <c:pt idx="27">
                  <c:v>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4-4151-AC69-D1F7D78E3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0583808"/>
        <c:axId val="240585344"/>
        <c:axId val="0"/>
      </c:bar3DChart>
      <c:catAx>
        <c:axId val="24058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585344"/>
        <c:crosses val="autoZero"/>
        <c:auto val="1"/>
        <c:lblAlgn val="ctr"/>
        <c:lblOffset val="100"/>
        <c:noMultiLvlLbl val="0"/>
      </c:catAx>
      <c:valAx>
        <c:axId val="240585344"/>
        <c:scaling>
          <c:orientation val="minMax"/>
        </c:scaling>
        <c:delete val="0"/>
        <c:axPos val="l"/>
        <c:numFmt formatCode="#\ ##0_ ;[Red]\-#\ ##0\ " sourceLinked="1"/>
        <c:majorTickMark val="out"/>
        <c:minorTickMark val="none"/>
        <c:tickLblPos val="nextTo"/>
        <c:crossAx val="24058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таблиці!$H$8</c:f>
              <c:strCache>
                <c:ptCount val="1"/>
                <c:pt idx="0">
                  <c:v>Витрати на теплову енергію, 
млн грн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таблиці!$B$10:$B$12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таблиці!$H$10:$H$12</c:f>
              <c:numCache>
                <c:formatCode>0.0" млн.грн"</c:formatCode>
                <c:ptCount val="3"/>
                <c:pt idx="0">
                  <c:v>9.4029521093999975</c:v>
                </c:pt>
                <c:pt idx="1">
                  <c:v>11.292771623999998</c:v>
                </c:pt>
                <c:pt idx="2">
                  <c:v>13.488656712000008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1-4F71-8C7F-575E1E869588}"/>
            </c:ext>
          </c:extLst>
        </c:ser>
        <c:ser>
          <c:idx val="1"/>
          <c:order val="1"/>
          <c:tx>
            <c:strRef>
              <c:f>таблиці!$F$17</c:f>
              <c:strCache>
                <c:ptCount val="1"/>
                <c:pt idx="0">
                  <c:v>Витрати на електричну енергію, 
млн грн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таблиці!$B$10:$B$12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таблиці!$F$19:$F$21</c:f>
              <c:numCache>
                <c:formatCode>0.0" млн.грн"</c:formatCode>
                <c:ptCount val="3"/>
                <c:pt idx="0">
                  <c:v>3.6370361789999999</c:v>
                </c:pt>
                <c:pt idx="1">
                  <c:v>4.0365919999999997</c:v>
                </c:pt>
                <c:pt idx="2">
                  <c:v>3.1319522493999998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1-4F71-8C7F-575E1E869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599744"/>
        <c:axId val="147601280"/>
      </c:barChart>
      <c:catAx>
        <c:axId val="14759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601280"/>
        <c:crosses val="autoZero"/>
        <c:auto val="1"/>
        <c:lblAlgn val="ctr"/>
        <c:lblOffset val="100"/>
        <c:noMultiLvlLbl val="0"/>
      </c:catAx>
      <c:valAx>
        <c:axId val="147601280"/>
        <c:scaling>
          <c:orientation val="minMax"/>
        </c:scaling>
        <c:delete val="0"/>
        <c:axPos val="l"/>
        <c:majorGridlines/>
        <c:numFmt formatCode="0.0&quot; млн.грн&quot;" sourceLinked="1"/>
        <c:majorTickMark val="out"/>
        <c:minorTickMark val="none"/>
        <c:tickLblPos val="nextTo"/>
        <c:crossAx val="147599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таблиці!$C$8</c:f>
              <c:strCache>
                <c:ptCount val="1"/>
                <c:pt idx="0">
                  <c:v>Споживання теплової енергії, МВт•год</c:v>
                </c:pt>
              </c:strCache>
            </c:strRef>
          </c:tx>
          <c:invertIfNegative val="0"/>
          <c:cat>
            <c:numRef>
              <c:f>таблиці!$B$10:$B$12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таблиці!$C$10:$C$12</c:f>
              <c:numCache>
                <c:formatCode>#\ ###" МВт"</c:formatCode>
                <c:ptCount val="3"/>
                <c:pt idx="0">
                  <c:v>10447.724565999997</c:v>
                </c:pt>
                <c:pt idx="1">
                  <c:v>9410.6430199999995</c:v>
                </c:pt>
                <c:pt idx="2">
                  <c:v>8992.4378080000042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A-443E-854C-E863525FC542}"/>
            </c:ext>
          </c:extLst>
        </c:ser>
        <c:ser>
          <c:idx val="1"/>
          <c:order val="1"/>
          <c:tx>
            <c:strRef>
              <c:f>таблиці!$F$8</c:f>
              <c:strCache>
                <c:ptCount val="1"/>
                <c:pt idx="0">
                  <c:v>Скориговане споживання теплової енергії, МВт•год</c:v>
                </c:pt>
              </c:strCache>
            </c:strRef>
          </c:tx>
          <c:invertIfNegative val="0"/>
          <c:cat>
            <c:numRef>
              <c:f>таблиці!$B$10:$B$12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таблиці!$F$10:$F$12</c:f>
              <c:numCache>
                <c:formatCode>#\ ###" МВт"</c:formatCode>
                <c:ptCount val="3"/>
                <c:pt idx="0">
                  <c:v>9940.0169589910711</c:v>
                </c:pt>
                <c:pt idx="1">
                  <c:v>9652.1135465288662</c:v>
                </c:pt>
                <c:pt idx="2">
                  <c:v>8302.9310270850219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9A-443E-854C-E863525F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766336"/>
        <c:axId val="152767872"/>
        <c:axId val="0"/>
      </c:bar3DChart>
      <c:catAx>
        <c:axId val="15276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767872"/>
        <c:crosses val="autoZero"/>
        <c:auto val="1"/>
        <c:lblAlgn val="ctr"/>
        <c:lblOffset val="100"/>
        <c:noMultiLvlLbl val="0"/>
      </c:catAx>
      <c:valAx>
        <c:axId val="152767872"/>
        <c:scaling>
          <c:orientation val="minMax"/>
        </c:scaling>
        <c:delete val="0"/>
        <c:axPos val="l"/>
        <c:majorGridlines/>
        <c:numFmt formatCode="#\ ###&quot; МВт&quot;" sourceLinked="1"/>
        <c:majorTickMark val="out"/>
        <c:minorTickMark val="none"/>
        <c:tickLblPos val="nextTo"/>
        <c:crossAx val="152766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таблиці!$C$8</c:f>
              <c:strCache>
                <c:ptCount val="1"/>
                <c:pt idx="0">
                  <c:v>Споживання теплової енергії, МВт•год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F95-4F6C-A359-F2B126E14A8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таблиці!$B$9:$B$12</c:f>
              <c:strCache>
                <c:ptCount val="4"/>
                <c:pt idx="0">
                  <c:v>Базовий рік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таблиці!$C$9:$C$12</c:f>
              <c:numCache>
                <c:formatCode>#\ ###" МВт"</c:formatCode>
                <c:ptCount val="4"/>
                <c:pt idx="0">
                  <c:v>9616.9351313333336</c:v>
                </c:pt>
                <c:pt idx="1">
                  <c:v>10447.724565999997</c:v>
                </c:pt>
                <c:pt idx="2">
                  <c:v>9410.6430199999995</c:v>
                </c:pt>
                <c:pt idx="3">
                  <c:v>8992.4378080000042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95-4F6C-A359-F2B126E14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27392"/>
        <c:axId val="148243584"/>
      </c:barChart>
      <c:lineChart>
        <c:grouping val="standard"/>
        <c:varyColors val="0"/>
        <c:ser>
          <c:idx val="1"/>
          <c:order val="1"/>
          <c:tx>
            <c:strRef>
              <c:f>таблиці!$H$8</c:f>
              <c:strCache>
                <c:ptCount val="1"/>
                <c:pt idx="0">
                  <c:v>Витрати на теплову енергію, 
млн грн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таблиці!$B$9:$B$12</c:f>
              <c:strCache>
                <c:ptCount val="4"/>
                <c:pt idx="0">
                  <c:v>Базовий рік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таблиці!$H$9:$H$12</c:f>
              <c:numCache>
                <c:formatCode>0.0" млн.грн"</c:formatCode>
                <c:ptCount val="4"/>
                <c:pt idx="1">
                  <c:v>9.4029521093999975</c:v>
                </c:pt>
                <c:pt idx="2">
                  <c:v>11.292771623999998</c:v>
                </c:pt>
                <c:pt idx="3">
                  <c:v>13.488656712000008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95-4F6C-A359-F2B126E14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55104"/>
        <c:axId val="148245120"/>
      </c:lineChart>
      <c:catAx>
        <c:axId val="14762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243584"/>
        <c:crosses val="autoZero"/>
        <c:auto val="1"/>
        <c:lblAlgn val="ctr"/>
        <c:lblOffset val="100"/>
        <c:noMultiLvlLbl val="0"/>
      </c:catAx>
      <c:valAx>
        <c:axId val="1482435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uk-UA"/>
                  <a:t>Споживання теплової енергії</a:t>
                </a:r>
              </a:p>
            </c:rich>
          </c:tx>
          <c:overlay val="0"/>
        </c:title>
        <c:numFmt formatCode="#\ ###&quot; МВт&quot;" sourceLinked="1"/>
        <c:majorTickMark val="out"/>
        <c:minorTickMark val="none"/>
        <c:tickLblPos val="nextTo"/>
        <c:crossAx val="147627392"/>
        <c:crosses val="autoZero"/>
        <c:crossBetween val="between"/>
      </c:valAx>
      <c:valAx>
        <c:axId val="1482451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uk-UA"/>
                  <a:t>Витрати на теплову енергію</a:t>
                </a:r>
              </a:p>
            </c:rich>
          </c:tx>
          <c:overlay val="0"/>
        </c:title>
        <c:numFmt formatCode="#\ ##0\ _₽" sourceLinked="1"/>
        <c:majorTickMark val="out"/>
        <c:minorTickMark val="none"/>
        <c:tickLblPos val="nextTo"/>
        <c:crossAx val="148255104"/>
        <c:crosses val="max"/>
        <c:crossBetween val="between"/>
      </c:valAx>
      <c:catAx>
        <c:axId val="14825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2451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таблиці!$C$17</c:f>
              <c:strCache>
                <c:ptCount val="1"/>
                <c:pt idx="0">
                  <c:v>Споживання електричної енергії, МВт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819-42D5-B9CD-D2B99CBD024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таблиці!$B$9:$B$12</c:f>
              <c:strCache>
                <c:ptCount val="4"/>
                <c:pt idx="0">
                  <c:v>Базовий рік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таблиці!$C$18:$C$21</c:f>
              <c:numCache>
                <c:formatCode>#\ ###" МВт"</c:formatCode>
                <c:ptCount val="4"/>
                <c:pt idx="0">
                  <c:v>1563.8530029999999</c:v>
                </c:pt>
                <c:pt idx="1">
                  <c:v>1731.9219899999998</c:v>
                </c:pt>
                <c:pt idx="2">
                  <c:v>1755.04</c:v>
                </c:pt>
                <c:pt idx="3">
                  <c:v>1204.5970189999998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19-42D5-B9CD-D2B99CBD0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77120"/>
        <c:axId val="148278656"/>
      </c:barChart>
      <c:lineChart>
        <c:grouping val="standard"/>
        <c:varyColors val="0"/>
        <c:ser>
          <c:idx val="1"/>
          <c:order val="1"/>
          <c:tx>
            <c:strRef>
              <c:f>таблиці!$F$17</c:f>
              <c:strCache>
                <c:ptCount val="1"/>
                <c:pt idx="0">
                  <c:v>Витрати на електричну енергію, 
млн грн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таблиці!$B$10:$B$12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таблиці!$F$18:$F$21</c:f>
              <c:numCache>
                <c:formatCode>0.0" млн.грн"</c:formatCode>
                <c:ptCount val="4"/>
                <c:pt idx="1">
                  <c:v>3.6370361789999999</c:v>
                </c:pt>
                <c:pt idx="2">
                  <c:v>4.0365919999999997</c:v>
                </c:pt>
                <c:pt idx="3">
                  <c:v>3.1319522493999998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19-42D5-B9CD-D2B99CBD0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2464"/>
        <c:axId val="148300928"/>
      </c:lineChart>
      <c:catAx>
        <c:axId val="14827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278656"/>
        <c:crosses val="autoZero"/>
        <c:auto val="1"/>
        <c:lblAlgn val="ctr"/>
        <c:lblOffset val="100"/>
        <c:noMultiLvlLbl val="0"/>
      </c:catAx>
      <c:valAx>
        <c:axId val="1482786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uk-UA"/>
                  <a:t>Споживання електричної енергії</a:t>
                </a:r>
              </a:p>
            </c:rich>
          </c:tx>
          <c:overlay val="0"/>
        </c:title>
        <c:numFmt formatCode="#\ ###&quot; МВт&quot;" sourceLinked="1"/>
        <c:majorTickMark val="out"/>
        <c:minorTickMark val="none"/>
        <c:tickLblPos val="nextTo"/>
        <c:crossAx val="148277120"/>
        <c:crosses val="autoZero"/>
        <c:crossBetween val="between"/>
      </c:valAx>
      <c:valAx>
        <c:axId val="148300928"/>
        <c:scaling>
          <c:orientation val="minMax"/>
          <c:min val="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uk-UA" sz="1000" b="1" i="0" baseline="0">
                    <a:effectLst/>
                  </a:rPr>
                  <a:t>Витрати на електричну енергію</a:t>
                </a:r>
                <a:endParaRPr lang="ru-RU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128064200496675"/>
              <c:y val="0.18834604765717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8302464"/>
        <c:crosses val="max"/>
        <c:crossBetween val="between"/>
      </c:valAx>
      <c:catAx>
        <c:axId val="14830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3009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325504</xdr:colOff>
      <xdr:row>4</xdr:row>
      <xdr:rowOff>69423</xdr:rowOff>
    </xdr:from>
    <xdr:to>
      <xdr:col>4</xdr:col>
      <xdr:colOff>597647</xdr:colOff>
      <xdr:row>5</xdr:row>
      <xdr:rowOff>94450</xdr:rowOff>
    </xdr:to>
    <xdr:sp macro="" textlink="">
      <xdr:nvSpPr>
        <xdr:cNvPr id="6" name="Стрелка: вниз 5">
          <a:extLst>
            <a:ext uri="{FF2B5EF4-FFF2-40B4-BE49-F238E27FC236}">
              <a16:creationId xmlns:a16="http://schemas.microsoft.com/office/drawing/2014/main" id="{B48B4589-1F7E-4692-9E1F-DBC7C2461782}"/>
            </a:ext>
          </a:extLst>
        </xdr:cNvPr>
        <xdr:cNvSpPr/>
      </xdr:nvSpPr>
      <xdr:spPr>
        <a:xfrm>
          <a:off x="4658445" y="1219894"/>
          <a:ext cx="272143" cy="21926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283882</xdr:colOff>
      <xdr:row>4</xdr:row>
      <xdr:rowOff>89647</xdr:rowOff>
    </xdr:from>
    <xdr:to>
      <xdr:col>8</xdr:col>
      <xdr:colOff>556025</xdr:colOff>
      <xdr:row>5</xdr:row>
      <xdr:rowOff>114674</xdr:rowOff>
    </xdr:to>
    <xdr:sp macro="" textlink="">
      <xdr:nvSpPr>
        <xdr:cNvPr id="3" name="Стрелка: вниз 2">
          <a:extLst>
            <a:ext uri="{FF2B5EF4-FFF2-40B4-BE49-F238E27FC236}">
              <a16:creationId xmlns:a16="http://schemas.microsoft.com/office/drawing/2014/main" id="{6C16B644-1AAA-4D8B-84FE-28B4F3F00CF4}"/>
            </a:ext>
          </a:extLst>
        </xdr:cNvPr>
        <xdr:cNvSpPr/>
      </xdr:nvSpPr>
      <xdr:spPr>
        <a:xfrm>
          <a:off x="8195235" y="1240118"/>
          <a:ext cx="272143" cy="21926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313765</xdr:colOff>
      <xdr:row>4</xdr:row>
      <xdr:rowOff>74706</xdr:rowOff>
    </xdr:from>
    <xdr:to>
      <xdr:col>7</xdr:col>
      <xdr:colOff>585908</xdr:colOff>
      <xdr:row>5</xdr:row>
      <xdr:rowOff>99733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EBFB21-34AD-4CAD-9565-21E1AE0FC6D5}"/>
            </a:ext>
          </a:extLst>
        </xdr:cNvPr>
        <xdr:cNvSpPr/>
      </xdr:nvSpPr>
      <xdr:spPr>
        <a:xfrm>
          <a:off x="7351059" y="1621118"/>
          <a:ext cx="272143" cy="21926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209177</xdr:colOff>
      <xdr:row>14</xdr:row>
      <xdr:rowOff>89648</xdr:rowOff>
    </xdr:from>
    <xdr:to>
      <xdr:col>5</xdr:col>
      <xdr:colOff>481320</xdr:colOff>
      <xdr:row>15</xdr:row>
      <xdr:rowOff>122146</xdr:rowOff>
    </xdr:to>
    <xdr:sp macro="" textlink="">
      <xdr:nvSpPr>
        <xdr:cNvPr id="5" name="Стрелка: вниз 4">
          <a:extLst>
            <a:ext uri="{FF2B5EF4-FFF2-40B4-BE49-F238E27FC236}">
              <a16:creationId xmlns:a16="http://schemas.microsoft.com/office/drawing/2014/main" id="{D8792C3B-6A36-4979-ABAD-A049D27189F2}"/>
            </a:ext>
          </a:extLst>
        </xdr:cNvPr>
        <xdr:cNvSpPr/>
      </xdr:nvSpPr>
      <xdr:spPr>
        <a:xfrm>
          <a:off x="5535706" y="5842001"/>
          <a:ext cx="272143" cy="21926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101600</xdr:colOff>
      <xdr:row>19</xdr:row>
      <xdr:rowOff>25400</xdr:rowOff>
    </xdr:from>
    <xdr:to>
      <xdr:col>29</xdr:col>
      <xdr:colOff>537709</xdr:colOff>
      <xdr:row>39</xdr:row>
      <xdr:rowOff>87313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115888</xdr:colOff>
      <xdr:row>41</xdr:row>
      <xdr:rowOff>119971</xdr:rowOff>
    </xdr:from>
    <xdr:to>
      <xdr:col>29</xdr:col>
      <xdr:colOff>549275</xdr:colOff>
      <xdr:row>62</xdr:row>
      <xdr:rowOff>4084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355600</xdr:colOff>
      <xdr:row>18</xdr:row>
      <xdr:rowOff>116114</xdr:rowOff>
    </xdr:from>
    <xdr:to>
      <xdr:col>19</xdr:col>
      <xdr:colOff>179388</xdr:colOff>
      <xdr:row>39</xdr:row>
      <xdr:rowOff>227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4C8B0D55-95B5-4E1B-9D2E-AD651FF79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391885</xdr:colOff>
      <xdr:row>41</xdr:row>
      <xdr:rowOff>157842</xdr:rowOff>
    </xdr:from>
    <xdr:to>
      <xdr:col>19</xdr:col>
      <xdr:colOff>215672</xdr:colOff>
      <xdr:row>62</xdr:row>
      <xdr:rowOff>41956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2E879EEE-48BE-4B18-B462-FC27D21D8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424543</xdr:colOff>
      <xdr:row>1</xdr:row>
      <xdr:rowOff>43543</xdr:rowOff>
    </xdr:from>
    <xdr:to>
      <xdr:col>9</xdr:col>
      <xdr:colOff>119743</xdr:colOff>
      <xdr:row>16</xdr:row>
      <xdr:rowOff>119743</xdr:rowOff>
    </xdr:to>
    <xdr:graphicFrame macro="">
      <xdr:nvGraphicFramePr>
        <xdr:cNvPr id="8" name="Диаграмма 1">
          <a:extLst>
            <a:ext uri="{FF2B5EF4-FFF2-40B4-BE49-F238E27FC236}">
              <a16:creationId xmlns:a16="http://schemas.microsoft.com/office/drawing/2014/main" id="{EC68F826-0C01-426F-B13A-C5F48237F9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395515</xdr:colOff>
      <xdr:row>1</xdr:row>
      <xdr:rowOff>29029</xdr:rowOff>
    </xdr:from>
    <xdr:to>
      <xdr:col>17</xdr:col>
      <xdr:colOff>90714</xdr:colOff>
      <xdr:row>16</xdr:row>
      <xdr:rowOff>108859</xdr:rowOff>
    </xdr:to>
    <xdr:graphicFrame macro="">
      <xdr:nvGraphicFramePr>
        <xdr:cNvPr id="9" name="Диаграмма 1">
          <a:extLst>
            <a:ext uri="{FF2B5EF4-FFF2-40B4-BE49-F238E27FC236}">
              <a16:creationId xmlns:a16="http://schemas.microsoft.com/office/drawing/2014/main" id="{F667BFB3-902F-4C2E-AD78-37611B0BC6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359228</xdr:colOff>
      <xdr:row>18</xdr:row>
      <xdr:rowOff>121558</xdr:rowOff>
    </xdr:from>
    <xdr:to>
      <xdr:col>9</xdr:col>
      <xdr:colOff>228599</xdr:colOff>
      <xdr:row>39</xdr:row>
      <xdr:rowOff>25400</xdr:rowOff>
    </xdr:to>
    <xdr:graphicFrame macro="">
      <xdr:nvGraphicFramePr>
        <xdr:cNvPr id="10" name="Диаграмма 1">
          <a:extLst>
            <a:ext uri="{FF2B5EF4-FFF2-40B4-BE49-F238E27FC236}">
              <a16:creationId xmlns:a16="http://schemas.microsoft.com/office/drawing/2014/main" id="{93FCC9DC-4CD4-4033-B4B3-51CED40E47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193273</xdr:colOff>
      <xdr:row>42</xdr:row>
      <xdr:rowOff>-1</xdr:rowOff>
    </xdr:from>
    <xdr:to>
      <xdr:col>9</xdr:col>
      <xdr:colOff>174624</xdr:colOff>
      <xdr:row>62</xdr:row>
      <xdr:rowOff>15874</xdr:rowOff>
    </xdr:to>
    <xdr:graphicFrame macro="">
      <xdr:nvGraphicFramePr>
        <xdr:cNvPr id="11" name="Диаграмма 4">
          <a:extLst>
            <a:ext uri="{FF2B5EF4-FFF2-40B4-BE49-F238E27FC236}">
              <a16:creationId xmlns:a16="http://schemas.microsoft.com/office/drawing/2014/main" id="{3E175FC4-D205-40E4-9201-D6CE3CA96F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5;&#1076;&#1088;&#1077;&#1081;\!!!!!&#1074;%20&#1088;&#1072;&#1073;&#1086;&#1090;&#1091;\!!!!!!!!!Report%20template\Climate%20Correction%20Tool%20&#1055;&#1077;&#1088;&#1074;&#1086;&#1084;&#1072;&#1081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рахунок"/>
      <sheetName val="данні"/>
      <sheetName val="для розрахунку"/>
    </sheetNames>
    <sheetDataSet>
      <sheetData sheetId="0" refreshError="1"/>
      <sheetData sheetId="1" refreshError="1"/>
      <sheetData sheetId="2">
        <row r="6">
          <cell r="A6" t="str">
            <v>Вінниця</v>
          </cell>
        </row>
        <row r="7">
          <cell r="A7" t="str">
            <v>Дніпро</v>
          </cell>
        </row>
        <row r="8">
          <cell r="A8" t="str">
            <v>Житомир</v>
          </cell>
        </row>
        <row r="9">
          <cell r="A9" t="str">
            <v>Запоріжжя</v>
          </cell>
        </row>
        <row r="10">
          <cell r="A10" t="str">
            <v>ІваноФранківськ</v>
          </cell>
        </row>
        <row r="11">
          <cell r="A11" t="str">
            <v>Київ</v>
          </cell>
        </row>
        <row r="12">
          <cell r="A12" t="str">
            <v>Львів</v>
          </cell>
        </row>
        <row r="13">
          <cell r="A13" t="str">
            <v>Миколаїв</v>
          </cell>
        </row>
        <row r="14">
          <cell r="A14" t="str">
            <v>Одеса</v>
          </cell>
        </row>
        <row r="15">
          <cell r="A15" t="str">
            <v>Рівне</v>
          </cell>
        </row>
        <row r="16">
          <cell r="A16" t="str">
            <v>Ужгород</v>
          </cell>
        </row>
        <row r="17">
          <cell r="A17" t="str">
            <v>Харків</v>
          </cell>
        </row>
        <row r="18">
          <cell r="A18" t="str">
            <v>Херсон</v>
          </cell>
        </row>
        <row r="19">
          <cell r="A19" t="str">
            <v>Чернівці</v>
          </cell>
        </row>
        <row r="20">
          <cell r="A20" t="str">
            <v>Суми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J42"/>
  <sheetViews>
    <sheetView tabSelected="1" zoomScale="90" zoomScaleNormal="90" workbookViewId="0">
      <selection activeCell="E17" sqref="E17"/>
    </sheetView>
  </sheetViews>
  <sheetFormatPr defaultRowHeight="14.4" x14ac:dyDescent="0.3"/>
  <cols>
    <col min="1" max="1" width="18.77734375" customWidth="1"/>
    <col min="2" max="2" width="12" customWidth="1"/>
    <col min="3" max="3" width="17.21875" customWidth="1"/>
    <col min="4" max="4" width="15.109375" bestFit="1" customWidth="1"/>
    <col min="5" max="5" width="17.21875" customWidth="1"/>
    <col min="6" max="6" width="12.6640625" customWidth="1"/>
    <col min="7" max="8" width="12.5546875" bestFit="1" customWidth="1"/>
    <col min="9" max="9" width="12.5546875" customWidth="1"/>
    <col min="10" max="10" width="12.88671875" bestFit="1" customWidth="1"/>
    <col min="11" max="11" width="11.5546875" customWidth="1"/>
    <col min="12" max="13" width="14.44140625" customWidth="1"/>
    <col min="14" max="14" width="12.5546875" bestFit="1" customWidth="1"/>
    <col min="15" max="15" width="12.5546875" customWidth="1"/>
  </cols>
  <sheetData>
    <row r="1" spans="1:10" ht="131.55000000000001" customHeight="1" x14ac:dyDescent="0.3">
      <c r="A1" s="74" t="s">
        <v>137</v>
      </c>
      <c r="B1" s="75"/>
      <c r="C1" s="75"/>
      <c r="D1" s="75"/>
      <c r="E1" s="75"/>
      <c r="F1" s="75"/>
      <c r="G1" s="75"/>
      <c r="H1" s="75"/>
      <c r="I1" s="75"/>
    </row>
    <row r="4" spans="1:10" s="58" customFormat="1" ht="103.95" customHeight="1" x14ac:dyDescent="0.3">
      <c r="E4" s="67" t="s">
        <v>136</v>
      </c>
      <c r="G4" s="73" t="s">
        <v>135</v>
      </c>
      <c r="H4" s="73"/>
      <c r="I4" s="67" t="s">
        <v>134</v>
      </c>
    </row>
    <row r="5" spans="1:10" s="58" customFormat="1" ht="15.6" x14ac:dyDescent="0.3"/>
    <row r="7" spans="1:10" ht="28.8" x14ac:dyDescent="0.3">
      <c r="C7" s="24"/>
      <c r="E7" s="53" t="s">
        <v>126</v>
      </c>
      <c r="I7" s="53">
        <v>0.20200000000000001</v>
      </c>
      <c r="J7" s="65" t="s">
        <v>139</v>
      </c>
    </row>
    <row r="8" spans="1:10" ht="72" x14ac:dyDescent="0.3">
      <c r="B8" s="2"/>
      <c r="C8" s="2" t="s">
        <v>99</v>
      </c>
      <c r="D8" s="2" t="s">
        <v>132</v>
      </c>
      <c r="E8" s="2" t="s">
        <v>98</v>
      </c>
      <c r="F8" s="2" t="s">
        <v>131</v>
      </c>
      <c r="G8" s="2" t="s">
        <v>133</v>
      </c>
      <c r="H8" s="2" t="s">
        <v>138</v>
      </c>
      <c r="I8" s="2" t="s">
        <v>0</v>
      </c>
      <c r="J8" s="3"/>
    </row>
    <row r="9" spans="1:10" ht="28.8" x14ac:dyDescent="0.3">
      <c r="B9" s="2" t="s">
        <v>4</v>
      </c>
      <c r="C9" s="54">
        <f>AVERAGE(C10:C12)</f>
        <v>9616.9351313333336</v>
      </c>
      <c r="D9" s="54"/>
      <c r="E9" s="42"/>
      <c r="F9" s="55"/>
      <c r="G9" s="56"/>
      <c r="H9" s="55"/>
      <c r="I9" s="20">
        <f>AVERAGE(I10:I12)</f>
        <v>1942.6208965293335</v>
      </c>
      <c r="J9" s="3"/>
    </row>
    <row r="10" spans="1:10" x14ac:dyDescent="0.3">
      <c r="B10" s="2">
        <v>2016</v>
      </c>
      <c r="C10" s="54">
        <f>IF('ВХIДНІ ДАНІ'!I2&gt;0,'ВХIДНІ ДАНІ'!I2/1000,"-")</f>
        <v>10447.724565999997</v>
      </c>
      <c r="D10" s="60">
        <f>IF(C10&gt;0,'ВХIДНІ ДАНІ'!I2/общаяплощадь,"-")</f>
        <v>121.0766763761565</v>
      </c>
      <c r="E10" s="61">
        <f>VLOOKUP($E$7,Лист4!$B$3:$E$17,2)</f>
        <v>1.0510771369006255</v>
      </c>
      <c r="F10" s="54">
        <f>C10/E10</f>
        <v>9940.0169589910711</v>
      </c>
      <c r="G10" s="56">
        <v>0.9</v>
      </c>
      <c r="H10" s="68">
        <f>C10*G10/1000</f>
        <v>9.4029521093999975</v>
      </c>
      <c r="I10" s="20">
        <f>IF(C19&gt;0,C10*$I$7,"-")</f>
        <v>2110.4403623319995</v>
      </c>
      <c r="J10" s="3"/>
    </row>
    <row r="11" spans="1:10" x14ac:dyDescent="0.3">
      <c r="B11" s="2">
        <v>2017</v>
      </c>
      <c r="C11" s="54">
        <f>IF('ВХIДНІ ДАНІ'!M2&gt;0,'ВХIДНІ ДАНІ'!M2/1000,"-")</f>
        <v>9410.6430199999995</v>
      </c>
      <c r="D11" s="60">
        <f>IF(C11&gt;0,'ВХIДНІ ДАНІ'!M2/общаяплощадь,"-")</f>
        <v>109.05813722655485</v>
      </c>
      <c r="E11" s="61">
        <f>VLOOKUP($E$7,Лист4!$B$3:$E$17,3)</f>
        <v>0.97498262682418346</v>
      </c>
      <c r="F11" s="54">
        <f>C11/E11</f>
        <v>9652.1135465288662</v>
      </c>
      <c r="G11" s="56">
        <v>1.2</v>
      </c>
      <c r="H11" s="68">
        <f>C11*G11/1000</f>
        <v>11.292771623999998</v>
      </c>
      <c r="I11" s="20">
        <f>C11*$I$7</f>
        <v>1900.9498900400001</v>
      </c>
      <c r="J11" s="3"/>
    </row>
    <row r="12" spans="1:10" x14ac:dyDescent="0.3">
      <c r="B12" s="2">
        <v>2018</v>
      </c>
      <c r="C12" s="54">
        <f>IF('ВХIДНІ ДАНІ'!Q2&gt;0,'ВХIДНІ ДАНІ'!Q2/1000,"-")</f>
        <v>8992.4378080000042</v>
      </c>
      <c r="D12" s="60">
        <f>IF(C12&gt;0,'ВХIДНІ ДАНІ'!Q2/общаяплощадь,"-")</f>
        <v>104.21163722626518</v>
      </c>
      <c r="E12" s="61">
        <f>VLOOKUP($E$7,Лист4!$B$3:$E$17,4)</f>
        <v>1.0830437804030577</v>
      </c>
      <c r="F12" s="54">
        <f>C12/E12</f>
        <v>8302.9310270850219</v>
      </c>
      <c r="G12" s="56">
        <v>1.5</v>
      </c>
      <c r="H12" s="68">
        <f>C12*G12/1000</f>
        <v>13.488656712000008</v>
      </c>
      <c r="I12" s="20">
        <f>C12*$I$7</f>
        <v>1816.472437216001</v>
      </c>
      <c r="J12" s="3"/>
    </row>
    <row r="14" spans="1:10" ht="109.8" customHeight="1" x14ac:dyDescent="0.3">
      <c r="E14" s="73" t="s">
        <v>140</v>
      </c>
      <c r="F14" s="73"/>
    </row>
    <row r="15" spans="1:10" x14ac:dyDescent="0.3">
      <c r="B15" s="64"/>
      <c r="C15" s="64"/>
      <c r="D15" s="64"/>
      <c r="E15" s="64"/>
      <c r="F15" s="64"/>
      <c r="G15" s="64"/>
      <c r="H15" s="64"/>
      <c r="I15" s="64"/>
    </row>
    <row r="16" spans="1:10" ht="28.8" x14ac:dyDescent="0.3">
      <c r="B16" s="64"/>
      <c r="F16" s="65"/>
      <c r="G16" s="53">
        <v>0.91200000000000003</v>
      </c>
      <c r="H16" s="65" t="s">
        <v>139</v>
      </c>
      <c r="I16" s="64"/>
    </row>
    <row r="17" spans="1:9" ht="57.6" x14ac:dyDescent="0.3">
      <c r="B17" s="2"/>
      <c r="C17" s="2" t="s">
        <v>144</v>
      </c>
      <c r="D17" s="2" t="s">
        <v>143</v>
      </c>
      <c r="E17" s="2" t="s">
        <v>142</v>
      </c>
      <c r="F17" s="2" t="s">
        <v>141</v>
      </c>
      <c r="G17" s="2" t="s">
        <v>0</v>
      </c>
      <c r="H17" s="2"/>
      <c r="I17" s="64"/>
    </row>
    <row r="18" spans="1:9" ht="28.8" x14ac:dyDescent="0.3">
      <c r="B18" s="2" t="s">
        <v>4</v>
      </c>
      <c r="C18" s="54">
        <f>AVERAGE(C19:C21)</f>
        <v>1563.8530029999999</v>
      </c>
      <c r="D18" s="60">
        <f>AVERAGE(D19:D21)</f>
        <v>18.123192542833685</v>
      </c>
      <c r="E18" s="55"/>
      <c r="F18" s="56"/>
      <c r="G18" s="20">
        <f>AVERAGE(G19:G21)</f>
        <v>1426.2339387359998</v>
      </c>
      <c r="H18" s="2"/>
      <c r="I18" s="64"/>
    </row>
    <row r="19" spans="1:9" x14ac:dyDescent="0.3">
      <c r="B19" s="2">
        <v>2016</v>
      </c>
      <c r="C19" s="54">
        <f>IF('ВХIДНІ ДАНІ'!J2&gt;0,'ВХIДНІ ДАНІ'!J2/1000,"-")</f>
        <v>1731.9219899999998</v>
      </c>
      <c r="D19" s="60">
        <f>IF(C19&gt;0,'ВХIДНІ ДАНІ'!J2/общаяплощадь,"-")</f>
        <v>20.07091180163669</v>
      </c>
      <c r="E19" s="56">
        <v>2.1</v>
      </c>
      <c r="F19" s="57">
        <f>C19*E19/1000</f>
        <v>3.6370361789999999</v>
      </c>
      <c r="G19" s="20">
        <f>IF(C19&gt;0,$G$16*C19,"-")</f>
        <v>1579.5128548799998</v>
      </c>
      <c r="H19" s="2"/>
      <c r="I19" s="64"/>
    </row>
    <row r="20" spans="1:9" x14ac:dyDescent="0.3">
      <c r="B20" s="2">
        <v>2017</v>
      </c>
      <c r="C20" s="54">
        <f>IF('ВХIДНІ ДАНІ'!N2&gt;0,'ВХIДНІ ДАНІ'!N2/1000,"-")</f>
        <v>1755.04</v>
      </c>
      <c r="D20" s="60">
        <f>IF(C20&gt;0,'ВХIДНІ ДАНІ'!N2/общаяплощадь,"-")</f>
        <v>20.338821986055191</v>
      </c>
      <c r="E20" s="56">
        <v>2.2999999999999998</v>
      </c>
      <c r="F20" s="57">
        <f>C20*E20/1000</f>
        <v>4.0365919999999997</v>
      </c>
      <c r="G20" s="20">
        <f>IF(C20&gt;0,$G$16*C20,"-")</f>
        <v>1600.5964799999999</v>
      </c>
      <c r="H20" s="2"/>
      <c r="I20" s="64"/>
    </row>
    <row r="21" spans="1:9" x14ac:dyDescent="0.3">
      <c r="B21" s="2">
        <v>2018</v>
      </c>
      <c r="C21" s="54">
        <f>IF('ВХIДНІ ДАНІ'!R2&gt;0,'ВХIДНІ ДАНІ'!R2/1000,"-")</f>
        <v>1204.5970189999998</v>
      </c>
      <c r="D21" s="60">
        <f>IF(C21&gt;0,'ВХIДНІ ДАНІ'!R2/общаяплощадь,"-")</f>
        <v>13.959843840809178</v>
      </c>
      <c r="E21" s="59">
        <v>2.6</v>
      </c>
      <c r="F21" s="57">
        <f>C21*E21/1000</f>
        <v>3.1319522493999998</v>
      </c>
      <c r="G21" s="20">
        <f>IF(C21&gt;0,$G$16*C21,"-")</f>
        <v>1098.5924813279998</v>
      </c>
      <c r="H21" s="2"/>
      <c r="I21" s="64"/>
    </row>
    <row r="24" spans="1:9" x14ac:dyDescent="0.3">
      <c r="A24" s="1"/>
      <c r="B24" s="52" t="s">
        <v>4</v>
      </c>
      <c r="C24" s="63">
        <v>2018</v>
      </c>
    </row>
    <row r="25" spans="1:9" x14ac:dyDescent="0.3">
      <c r="A25" s="26" t="s">
        <v>1</v>
      </c>
      <c r="B25" s="54">
        <f>C9</f>
        <v>9616.9351313333336</v>
      </c>
      <c r="C25" s="54">
        <f>C12</f>
        <v>8992.4378080000042</v>
      </c>
      <c r="D25" s="62"/>
    </row>
    <row r="26" spans="1:9" x14ac:dyDescent="0.3">
      <c r="A26" s="26" t="s">
        <v>96</v>
      </c>
      <c r="B26" s="54">
        <f>C18</f>
        <v>1563.8530029999999</v>
      </c>
      <c r="C26" s="54">
        <f>C21</f>
        <v>1204.5970189999998</v>
      </c>
    </row>
    <row r="27" spans="1:9" ht="15.6" x14ac:dyDescent="0.3">
      <c r="A27" s="26" t="s">
        <v>97</v>
      </c>
      <c r="B27" s="20">
        <f>I9+G18</f>
        <v>3368.8548352653333</v>
      </c>
      <c r="C27" s="20">
        <f>I12+G21</f>
        <v>2915.0649185440006</v>
      </c>
    </row>
    <row r="29" spans="1:9" x14ac:dyDescent="0.3">
      <c r="A29" s="71">
        <v>2018</v>
      </c>
      <c r="B29" s="72" t="s">
        <v>94</v>
      </c>
      <c r="C29" s="72"/>
      <c r="D29" s="72" t="s">
        <v>95</v>
      </c>
      <c r="E29" s="72"/>
    </row>
    <row r="30" spans="1:9" x14ac:dyDescent="0.3">
      <c r="A30" s="71"/>
      <c r="B30" s="25" t="s">
        <v>2</v>
      </c>
      <c r="C30" s="25" t="s">
        <v>3</v>
      </c>
      <c r="D30" s="25" t="s">
        <v>2</v>
      </c>
      <c r="E30" s="25" t="s">
        <v>3</v>
      </c>
    </row>
    <row r="31" spans="1:9" x14ac:dyDescent="0.3">
      <c r="A31" s="26" t="s">
        <v>1</v>
      </c>
      <c r="B31" s="4">
        <f>C31/C9</f>
        <v>-6.4937250257478485E-2</v>
      </c>
      <c r="C31" s="19">
        <f>C25-B25</f>
        <v>-624.4973233333294</v>
      </c>
      <c r="D31" s="28">
        <f>E31/C18</f>
        <v>-1.078428670568043E-2</v>
      </c>
      <c r="E31" s="27">
        <f>D12-D10</f>
        <v>-16.865039149891317</v>
      </c>
    </row>
    <row r="32" spans="1:9" x14ac:dyDescent="0.3">
      <c r="A32" s="26" t="s">
        <v>96</v>
      </c>
      <c r="B32" s="4">
        <f>C32/B26</f>
        <v>-0.22972490592838676</v>
      </c>
      <c r="C32" s="19">
        <f>C26-B26</f>
        <v>-359.25598400000013</v>
      </c>
      <c r="D32" s="28">
        <f>E32/D18</f>
        <v>-0.22972490592838665</v>
      </c>
      <c r="E32" s="27">
        <f>D21-D18</f>
        <v>-4.163348702024507</v>
      </c>
    </row>
    <row r="33" spans="1:5" ht="15.6" x14ac:dyDescent="0.3">
      <c r="A33" s="26" t="s">
        <v>97</v>
      </c>
      <c r="B33" s="4">
        <f>C33/(I9+G18)</f>
        <v>-0.13470153476814678</v>
      </c>
      <c r="C33" s="20">
        <f>C27-B27</f>
        <v>-453.7899167213327</v>
      </c>
      <c r="D33" s="28">
        <f>B33</f>
        <v>-0.13470153476814678</v>
      </c>
      <c r="E33" s="29">
        <f>C33/общаяплощадь*1000</f>
        <v>-5.2588843190252046</v>
      </c>
    </row>
    <row r="34" spans="1:5" x14ac:dyDescent="0.3">
      <c r="A34" s="18"/>
    </row>
    <row r="36" spans="1:5" x14ac:dyDescent="0.3">
      <c r="A36" s="71">
        <v>2018</v>
      </c>
      <c r="B36" s="72" t="s">
        <v>100</v>
      </c>
      <c r="C36" s="72"/>
      <c r="D36" s="72" t="s">
        <v>101</v>
      </c>
      <c r="E36" s="72"/>
    </row>
    <row r="37" spans="1:5" x14ac:dyDescent="0.3">
      <c r="A37" s="71"/>
      <c r="B37" s="25" t="s">
        <v>2</v>
      </c>
      <c r="C37" s="25" t="s">
        <v>102</v>
      </c>
      <c r="D37" s="25" t="s">
        <v>2</v>
      </c>
      <c r="E37" s="25" t="s">
        <v>102</v>
      </c>
    </row>
    <row r="38" spans="1:5" x14ac:dyDescent="0.3">
      <c r="A38" s="26" t="s">
        <v>1</v>
      </c>
      <c r="B38" s="30">
        <f>C38/G10</f>
        <v>0.66666666666666663</v>
      </c>
      <c r="C38" s="31">
        <f>G12-G10</f>
        <v>0.6</v>
      </c>
      <c r="D38" s="30">
        <f>E38/H10</f>
        <v>0.43451296519053734</v>
      </c>
      <c r="E38" s="57">
        <f>H12-H10</f>
        <v>4.0857046026000106</v>
      </c>
    </row>
    <row r="39" spans="1:5" x14ac:dyDescent="0.3">
      <c r="A39" s="26" t="s">
        <v>96</v>
      </c>
      <c r="B39" s="30">
        <f>C39/E19</f>
        <v>0.23809523809523808</v>
      </c>
      <c r="C39" s="31">
        <f>E21-E19</f>
        <v>0.5</v>
      </c>
      <c r="D39" s="30">
        <f>E39/F19</f>
        <v>-0.13887239629793083</v>
      </c>
      <c r="E39" s="57">
        <f>F21-F19</f>
        <v>-0.50508392960000004</v>
      </c>
    </row>
    <row r="40" spans="1:5" x14ac:dyDescent="0.3">
      <c r="A40" s="26" t="s">
        <v>103</v>
      </c>
      <c r="B40" s="25" t="s">
        <v>104</v>
      </c>
      <c r="C40" s="25" t="s">
        <v>104</v>
      </c>
      <c r="D40" s="25" t="s">
        <v>104</v>
      </c>
      <c r="E40" s="57">
        <f>SUM(E38:E39)</f>
        <v>3.5806206730000105</v>
      </c>
    </row>
    <row r="41" spans="1:5" x14ac:dyDescent="0.3">
      <c r="A41" s="18"/>
    </row>
    <row r="42" spans="1:5" x14ac:dyDescent="0.3">
      <c r="A42" s="18"/>
    </row>
  </sheetData>
  <mergeCells count="9">
    <mergeCell ref="A1:I1"/>
    <mergeCell ref="A29:A30"/>
    <mergeCell ref="B29:C29"/>
    <mergeCell ref="D29:E29"/>
    <mergeCell ref="A36:A37"/>
    <mergeCell ref="B36:C36"/>
    <mergeCell ref="D36:E36"/>
    <mergeCell ref="G4:H4"/>
    <mergeCell ref="E14:F14"/>
  </mergeCell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C7905D-D8D6-4509-967E-8C214C65E7AE}">
          <x14:formula1>
            <xm:f>Лист4!$B$3:$B$17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theme="4"/>
  </sheetPr>
  <dimension ref="B1:AW198"/>
  <sheetViews>
    <sheetView zoomScale="90" zoomScaleNormal="90" workbookViewId="0">
      <selection activeCell="E40" sqref="E40"/>
    </sheetView>
  </sheetViews>
  <sheetFormatPr defaultRowHeight="14.4" x14ac:dyDescent="0.3"/>
  <cols>
    <col min="3" max="3" width="11.44140625" customWidth="1"/>
    <col min="4" max="4" width="16.44140625" customWidth="1"/>
    <col min="5" max="5" width="17.33203125" customWidth="1"/>
    <col min="6" max="6" width="16.6640625" customWidth="1"/>
    <col min="7" max="7" width="9.33203125" customWidth="1"/>
    <col min="9" max="9" width="12.44140625" bestFit="1" customWidth="1"/>
    <col min="10" max="10" width="12.77734375" bestFit="1" customWidth="1"/>
    <col min="11" max="11" width="10.21875" customWidth="1"/>
    <col min="13" max="13" width="12.44140625" bestFit="1" customWidth="1"/>
    <col min="14" max="14" width="12.77734375" bestFit="1" customWidth="1"/>
    <col min="15" max="15" width="12.44140625" bestFit="1" customWidth="1"/>
    <col min="17" max="17" width="12.44140625" bestFit="1" customWidth="1"/>
    <col min="18" max="18" width="12.77734375" bestFit="1" customWidth="1"/>
    <col min="40" max="40" width="11.5546875" customWidth="1"/>
    <col min="43" max="43" width="9.6640625" bestFit="1" customWidth="1"/>
    <col min="46" max="46" width="9.6640625" bestFit="1" customWidth="1"/>
  </cols>
  <sheetData>
    <row r="1" spans="2:49" x14ac:dyDescent="0.3">
      <c r="I1" s="23">
        <f>I2/$H$2</f>
        <v>121.0766763761565</v>
      </c>
      <c r="J1" s="23">
        <f>J2/$H$2</f>
        <v>20.07091180163669</v>
      </c>
      <c r="K1" s="23"/>
      <c r="L1" s="23"/>
      <c r="M1" s="23">
        <f>M2/$H$2</f>
        <v>109.05813722655485</v>
      </c>
      <c r="N1" s="23">
        <f>N2/$H$2</f>
        <v>20.338821986055191</v>
      </c>
      <c r="O1" s="23"/>
      <c r="P1" s="23"/>
      <c r="Q1" s="23">
        <f>Q2/$H$2</f>
        <v>104.21163722626518</v>
      </c>
      <c r="R1" s="23">
        <f>R2/$H$2</f>
        <v>13.959843840809178</v>
      </c>
    </row>
    <row r="2" spans="2:49" x14ac:dyDescent="0.3">
      <c r="H2" s="21">
        <f t="shared" ref="H2:T2" si="0">SUM(H7:H198)</f>
        <v>86290.14999999998</v>
      </c>
      <c r="I2" s="21">
        <f t="shared" si="0"/>
        <v>10447724.565999998</v>
      </c>
      <c r="J2" s="21">
        <f t="shared" si="0"/>
        <v>1731921.9899999998</v>
      </c>
      <c r="K2" s="21">
        <f t="shared" si="0"/>
        <v>4023.2009942235081</v>
      </c>
      <c r="L2" s="21">
        <f t="shared" si="0"/>
        <v>1071.1141466199053</v>
      </c>
      <c r="M2" s="21">
        <f t="shared" si="0"/>
        <v>9410643.0199999996</v>
      </c>
      <c r="N2" s="21">
        <f t="shared" si="0"/>
        <v>1755040</v>
      </c>
      <c r="O2" s="21">
        <f t="shared" si="0"/>
        <v>3704.1437885693972</v>
      </c>
      <c r="P2" s="21">
        <f t="shared" si="0"/>
        <v>1091.9692055033536</v>
      </c>
      <c r="Q2" s="21">
        <f t="shared" si="0"/>
        <v>8992437.8080000039</v>
      </c>
      <c r="R2" s="21">
        <f t="shared" si="0"/>
        <v>1204597.0189999999</v>
      </c>
      <c r="S2" s="21">
        <f t="shared" si="0"/>
        <v>3945.6936703740971</v>
      </c>
      <c r="T2" s="21">
        <f t="shared" si="0"/>
        <v>614.88303977551016</v>
      </c>
    </row>
    <row r="3" spans="2:49" s="86" customFormat="1" ht="14.55" customHeight="1" x14ac:dyDescent="0.3">
      <c r="B3" s="82" t="s">
        <v>145</v>
      </c>
      <c r="C3" s="83"/>
      <c r="D3" s="83"/>
      <c r="E3" s="83"/>
      <c r="F3" s="84"/>
      <c r="G3" s="82"/>
      <c r="H3" s="83"/>
      <c r="I3" s="82" t="s">
        <v>146</v>
      </c>
      <c r="J3" s="83"/>
      <c r="K3" s="83"/>
      <c r="L3" s="83"/>
      <c r="M3" s="82" t="s">
        <v>147</v>
      </c>
      <c r="N3" s="83"/>
      <c r="O3" s="83"/>
      <c r="P3" s="83"/>
      <c r="Q3" s="85" t="s">
        <v>148</v>
      </c>
      <c r="R3" s="85"/>
      <c r="S3" s="85"/>
      <c r="T3" s="85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</row>
    <row r="4" spans="2:49" s="86" customFormat="1" x14ac:dyDescent="0.3">
      <c r="B4" s="87"/>
      <c r="C4" s="88"/>
      <c r="D4" s="88"/>
      <c r="E4" s="88"/>
      <c r="F4" s="89"/>
      <c r="G4" s="87"/>
      <c r="H4" s="88"/>
      <c r="I4" s="87"/>
      <c r="J4" s="88"/>
      <c r="K4" s="88"/>
      <c r="L4" s="88"/>
      <c r="M4" s="87"/>
      <c r="N4" s="88"/>
      <c r="O4" s="88"/>
      <c r="P4" s="88"/>
      <c r="Q4" s="85"/>
      <c r="R4" s="85"/>
      <c r="S4" s="85"/>
      <c r="T4" s="85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</row>
    <row r="5" spans="2:49" x14ac:dyDescent="0.3">
      <c r="B5" s="45"/>
      <c r="C5" s="46"/>
      <c r="D5" s="46"/>
      <c r="E5" s="46"/>
      <c r="F5" s="46"/>
      <c r="G5" s="45"/>
      <c r="H5" s="46"/>
      <c r="I5" s="45"/>
      <c r="J5" s="46"/>
      <c r="K5" s="46"/>
      <c r="L5" s="46"/>
      <c r="M5" s="45"/>
      <c r="N5" s="46"/>
      <c r="O5" s="46"/>
      <c r="P5" s="46"/>
      <c r="Q5" s="69"/>
      <c r="R5" s="69"/>
      <c r="S5" s="69"/>
      <c r="T5" s="69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</row>
    <row r="6" spans="2:49" ht="132" x14ac:dyDescent="0.3">
      <c r="B6" s="44" t="s">
        <v>149</v>
      </c>
      <c r="C6" s="17" t="s">
        <v>150</v>
      </c>
      <c r="D6" s="17" t="s">
        <v>151</v>
      </c>
      <c r="E6" s="17" t="s">
        <v>45</v>
      </c>
      <c r="F6" s="17" t="s">
        <v>158</v>
      </c>
      <c r="G6" s="44" t="s">
        <v>152</v>
      </c>
      <c r="H6" s="17" t="s">
        <v>153</v>
      </c>
      <c r="I6" s="16" t="s">
        <v>154</v>
      </c>
      <c r="J6" s="17" t="s">
        <v>155</v>
      </c>
      <c r="K6" s="17" t="s">
        <v>156</v>
      </c>
      <c r="L6" s="17" t="s">
        <v>157</v>
      </c>
      <c r="M6" s="44" t="s">
        <v>154</v>
      </c>
      <c r="N6" s="17" t="s">
        <v>155</v>
      </c>
      <c r="O6" s="17" t="s">
        <v>156</v>
      </c>
      <c r="P6" s="17" t="s">
        <v>157</v>
      </c>
      <c r="Q6" s="44" t="s">
        <v>154</v>
      </c>
      <c r="R6" s="17" t="s">
        <v>155</v>
      </c>
      <c r="S6" s="17" t="s">
        <v>156</v>
      </c>
      <c r="T6" s="17" t="s">
        <v>157</v>
      </c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N6" t="s">
        <v>109</v>
      </c>
      <c r="AQ6" t="s">
        <v>110</v>
      </c>
      <c r="AS6" t="s">
        <v>111</v>
      </c>
      <c r="AV6" t="s">
        <v>112</v>
      </c>
    </row>
    <row r="7" spans="2:49" ht="26.4" x14ac:dyDescent="0.3">
      <c r="B7" s="6">
        <v>1</v>
      </c>
      <c r="C7" s="7" t="s">
        <v>113</v>
      </c>
      <c r="D7" s="5" t="s">
        <v>46</v>
      </c>
      <c r="E7" s="5" t="s">
        <v>114</v>
      </c>
      <c r="F7" s="12" t="s">
        <v>36</v>
      </c>
      <c r="G7" s="10">
        <v>1979</v>
      </c>
      <c r="H7" s="13">
        <v>1322</v>
      </c>
      <c r="I7" s="33">
        <v>213982.696</v>
      </c>
      <c r="J7" s="34">
        <v>44610</v>
      </c>
      <c r="K7" s="35">
        <f>I7/H7</f>
        <v>161.86285627836611</v>
      </c>
      <c r="L7" s="35">
        <f>J7/H7</f>
        <v>33.744326777609679</v>
      </c>
      <c r="M7" s="36">
        <v>196373</v>
      </c>
      <c r="N7" s="37">
        <v>32533</v>
      </c>
      <c r="O7" s="14">
        <f t="shared" ref="O7:O38" si="1">M7/H7</f>
        <v>148.54236006051437</v>
      </c>
      <c r="P7" s="14">
        <f t="shared" ref="P7:P38" si="2">N7/H7</f>
        <v>24.608925869894101</v>
      </c>
      <c r="Q7" s="39">
        <v>203527.326</v>
      </c>
      <c r="R7" s="40">
        <v>27724</v>
      </c>
      <c r="S7" s="38">
        <v>153.95410438729198</v>
      </c>
      <c r="T7" s="38">
        <v>20.971255673222391</v>
      </c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>
        <f>ROW()</f>
        <v>7</v>
      </c>
      <c r="AL7">
        <f>COUNTIF(AN7:AN198,"&gt;0")</f>
        <v>27</v>
      </c>
      <c r="AM7" s="48" t="str">
        <f t="shared" ref="AM7:AM38" si="3">INDEX(C$7:C$85,MATCH(LARGE(Q$7:Q$85,ROW()-ROW($Q$6)),Q$7:Q$85,0))</f>
        <v>ЦРЛ Хірург.корпус, поліклініка</v>
      </c>
      <c r="AN7" s="47">
        <f>LARGE(Q$7:Q$85,ROW()-ROW($Q$6))</f>
        <v>1234804</v>
      </c>
      <c r="AO7">
        <f>COUNTIF(AQ7:AQ198,"&gt;0")</f>
        <v>28</v>
      </c>
      <c r="AP7" s="48" t="str">
        <f t="shared" ref="AP7:AP38" si="4">INDEX(C$7:C$85,MATCH(LARGE(R$7:R$85,ROW()-ROW($Q$6)),R$7:R$85,0))</f>
        <v>ЦРЛ Хірург.корпус, поліклініка</v>
      </c>
      <c r="AQ7" s="47">
        <f>LARGE(R$7:R$85,ROW()-ROW($Q$6))</f>
        <v>168808</v>
      </c>
      <c r="AR7">
        <f>COUNTIF(AT7:AT198,"&gt;0")</f>
        <v>27</v>
      </c>
      <c r="AS7" s="48" t="str">
        <f t="shared" ref="AS7:AS38" si="5">INDEX(C$7:C$85,MATCH(LARGE(S$7:S$85,ROW()-ROW($Q$6)),S$7:S$85,0))</f>
        <v>Сівашський клуб</v>
      </c>
      <c r="AT7" s="47">
        <f>LARGE(S$7:S$85,ROW()-ROW($Q$6))</f>
        <v>351.26907407407407</v>
      </c>
      <c r="AU7">
        <f>COUNTIF(AW7:AW198,"&gt;0")</f>
        <v>28</v>
      </c>
      <c r="AV7" s="48" t="str">
        <f t="shared" ref="AV7:AV38" si="6">INDEX(C$7:C$85,MATCH(LARGE(T$7:T$85,ROW()-ROW($Q$6)),T$7:T$85,0))</f>
        <v>ЦРЛ Інфекція</v>
      </c>
      <c r="AW7" s="47">
        <f>LARGE(T$7:T$85,ROW()-ROW($Q$6))</f>
        <v>44.78099137931035</v>
      </c>
    </row>
    <row r="8" spans="2:49" ht="26.4" x14ac:dyDescent="0.3">
      <c r="B8" s="6">
        <v>2</v>
      </c>
      <c r="C8" s="7" t="s">
        <v>5</v>
      </c>
      <c r="D8" s="5" t="s">
        <v>48</v>
      </c>
      <c r="E8" s="5" t="s">
        <v>49</v>
      </c>
      <c r="F8" s="12" t="s">
        <v>36</v>
      </c>
      <c r="G8" s="10">
        <v>1988</v>
      </c>
      <c r="H8" s="13">
        <v>2796.8</v>
      </c>
      <c r="I8" s="33">
        <v>378244.81599999999</v>
      </c>
      <c r="J8" s="34">
        <v>42819</v>
      </c>
      <c r="K8" s="35">
        <f t="shared" ref="K8:K38" si="7">I8/H8</f>
        <v>135.24199656750571</v>
      </c>
      <c r="L8" s="35">
        <f t="shared" ref="L8:L38" si="8">J8/H8</f>
        <v>15.3099971395881</v>
      </c>
      <c r="M8" s="36">
        <v>290517</v>
      </c>
      <c r="N8" s="37">
        <v>49994</v>
      </c>
      <c r="O8" s="14">
        <f t="shared" si="1"/>
        <v>103.87478546910755</v>
      </c>
      <c r="P8" s="14">
        <f t="shared" si="2"/>
        <v>17.875429061784896</v>
      </c>
      <c r="Q8" s="39">
        <v>273462</v>
      </c>
      <c r="R8" s="40">
        <v>37651</v>
      </c>
      <c r="S8" s="38">
        <v>97.77674485125857</v>
      </c>
      <c r="T8" s="38">
        <v>13.462171052631579</v>
      </c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L8">
        <f>AK7+AL7</f>
        <v>34</v>
      </c>
      <c r="AM8" s="48" t="str">
        <f t="shared" si="3"/>
        <v>ЗОШ №7</v>
      </c>
      <c r="AN8" s="47">
        <f t="shared" ref="AN8:AN71" si="9">LARGE(Q$7:Q$85,ROW()-ROW($Q$6))</f>
        <v>834832.80099999998</v>
      </c>
      <c r="AP8" s="48" t="str">
        <f t="shared" si="4"/>
        <v>ЦРЛ Терапевтичний корпус</v>
      </c>
      <c r="AQ8" s="47">
        <f t="shared" ref="AQ8:AQ71" si="10">LARGE(R$7:R$85,ROW()-ROW($Q$6))</f>
        <v>161569.79999999999</v>
      </c>
      <c r="AS8" s="48" t="str">
        <f t="shared" si="5"/>
        <v>Бібліотека</v>
      </c>
      <c r="AT8" s="47">
        <f t="shared" ref="AT8:AT71" si="11">LARGE(S$7:S$85,ROW()-ROW($Q$6))</f>
        <v>252.47028048780487</v>
      </c>
      <c r="AV8" s="48" t="str">
        <f t="shared" si="6"/>
        <v>ЦРЛ Терапевтичний корпус</v>
      </c>
      <c r="AW8" s="47">
        <f t="shared" ref="AW8:AW71" si="12">LARGE(T$7:T$85,ROW()-ROW($Q$6))</f>
        <v>44.780986696230599</v>
      </c>
    </row>
    <row r="9" spans="2:49" ht="26.4" x14ac:dyDescent="0.3">
      <c r="B9" s="8">
        <v>3</v>
      </c>
      <c r="C9" s="9" t="s">
        <v>6</v>
      </c>
      <c r="D9" s="5" t="s">
        <v>50</v>
      </c>
      <c r="E9" s="5" t="s">
        <v>51</v>
      </c>
      <c r="F9" s="5" t="s">
        <v>36</v>
      </c>
      <c r="G9" s="11">
        <v>1967</v>
      </c>
      <c r="H9" s="13">
        <v>1039.5</v>
      </c>
      <c r="I9" s="33">
        <v>103668.65700000001</v>
      </c>
      <c r="J9" s="35">
        <v>38540</v>
      </c>
      <c r="K9" s="35">
        <f t="shared" si="7"/>
        <v>99.729347763347775</v>
      </c>
      <c r="L9" s="35">
        <f t="shared" si="8"/>
        <v>37.075517075517077</v>
      </c>
      <c r="M9" s="36">
        <v>99730</v>
      </c>
      <c r="N9" s="41">
        <v>34526</v>
      </c>
      <c r="O9" s="14">
        <f t="shared" si="1"/>
        <v>95.940355940355943</v>
      </c>
      <c r="P9" s="14">
        <f t="shared" si="2"/>
        <v>33.214045214045214</v>
      </c>
      <c r="Q9" s="39">
        <v>110589.67</v>
      </c>
      <c r="R9" s="40">
        <v>37969</v>
      </c>
      <c r="S9" s="38">
        <v>106.38736892736893</v>
      </c>
      <c r="T9" s="38">
        <v>36.526214526214524</v>
      </c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M9" s="48" t="str">
        <f t="shared" si="3"/>
        <v>ЗОШ №6</v>
      </c>
      <c r="AN9" s="47">
        <f t="shared" si="9"/>
        <v>803644.63</v>
      </c>
      <c r="AP9" s="48" t="str">
        <f t="shared" si="4"/>
        <v>ДНЗ №10 «Ромашка»</v>
      </c>
      <c r="AQ9" s="47">
        <f t="shared" si="10"/>
        <v>81980</v>
      </c>
      <c r="AS9" s="48" t="str">
        <f t="shared" si="5"/>
        <v>ДНЗ №16 «Усмішка»</v>
      </c>
      <c r="AT9" s="47">
        <f t="shared" si="11"/>
        <v>197.79723647848402</v>
      </c>
      <c r="AV9" s="48" t="str">
        <f t="shared" si="6"/>
        <v>ЦРЛ Господарський корпус</v>
      </c>
      <c r="AW9" s="47">
        <f t="shared" si="12"/>
        <v>44.78098410295231</v>
      </c>
    </row>
    <row r="10" spans="2:49" ht="52.8" x14ac:dyDescent="0.3">
      <c r="B10" s="6">
        <v>4</v>
      </c>
      <c r="C10" s="7" t="s">
        <v>7</v>
      </c>
      <c r="D10" s="5" t="s">
        <v>52</v>
      </c>
      <c r="E10" s="5" t="s">
        <v>53</v>
      </c>
      <c r="F10" s="12" t="s">
        <v>37</v>
      </c>
      <c r="G10" s="10">
        <v>1965</v>
      </c>
      <c r="H10" s="13">
        <v>475</v>
      </c>
      <c r="I10" s="33">
        <v>61639</v>
      </c>
      <c r="J10" s="34">
        <v>15208</v>
      </c>
      <c r="K10" s="35">
        <f t="shared" si="7"/>
        <v>129.76631578947368</v>
      </c>
      <c r="L10" s="35">
        <f t="shared" si="8"/>
        <v>32.016842105263159</v>
      </c>
      <c r="M10" s="36">
        <v>53614</v>
      </c>
      <c r="N10" s="37">
        <v>16606</v>
      </c>
      <c r="O10" s="14">
        <f t="shared" si="1"/>
        <v>112.87157894736842</v>
      </c>
      <c r="P10" s="14">
        <f t="shared" si="2"/>
        <v>34.96</v>
      </c>
      <c r="Q10" s="39">
        <v>91330.39</v>
      </c>
      <c r="R10" s="40">
        <v>15766</v>
      </c>
      <c r="S10" s="38">
        <v>192.27450526315789</v>
      </c>
      <c r="T10" s="38">
        <v>33.19157894736842</v>
      </c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M10" s="48" t="str">
        <f t="shared" si="3"/>
        <v>ЗОШ №5</v>
      </c>
      <c r="AN10" s="47">
        <f t="shared" si="9"/>
        <v>693723.68500000006</v>
      </c>
      <c r="AP10" s="48" t="str">
        <f t="shared" si="4"/>
        <v>ДНЗ №16 «Усмішка»</v>
      </c>
      <c r="AQ10" s="47">
        <f t="shared" si="10"/>
        <v>71220</v>
      </c>
      <c r="AS10" s="48" t="str">
        <f t="shared" si="5"/>
        <v xml:space="preserve">ДНЗ № 4 «Дюймовочка»
</v>
      </c>
      <c r="AT10" s="47">
        <f t="shared" si="11"/>
        <v>192.27450526315789</v>
      </c>
      <c r="AV10" s="48" t="str">
        <f t="shared" si="6"/>
        <v>ЦРЛ Морг</v>
      </c>
      <c r="AW10" s="47">
        <f t="shared" si="12"/>
        <v>44.780982062780268</v>
      </c>
    </row>
    <row r="11" spans="2:49" ht="26.4" x14ac:dyDescent="0.3">
      <c r="B11" s="6">
        <v>5</v>
      </c>
      <c r="C11" s="7" t="s">
        <v>8</v>
      </c>
      <c r="D11" s="5" t="s">
        <v>54</v>
      </c>
      <c r="E11" s="5" t="s">
        <v>55</v>
      </c>
      <c r="F11" s="12" t="s">
        <v>37</v>
      </c>
      <c r="G11" s="10">
        <v>1966</v>
      </c>
      <c r="H11" s="13">
        <v>1729</v>
      </c>
      <c r="I11" s="33">
        <v>361112</v>
      </c>
      <c r="J11" s="34">
        <v>46427</v>
      </c>
      <c r="K11" s="35">
        <f t="shared" si="7"/>
        <v>208.85598611914401</v>
      </c>
      <c r="L11" s="35">
        <f t="shared" si="8"/>
        <v>26.851937536148064</v>
      </c>
      <c r="M11" s="36">
        <v>285284</v>
      </c>
      <c r="N11" s="37">
        <v>44802</v>
      </c>
      <c r="O11" s="14">
        <f t="shared" si="1"/>
        <v>164.99942163100059</v>
      </c>
      <c r="P11" s="14">
        <f t="shared" si="2"/>
        <v>25.912087912087912</v>
      </c>
      <c r="Q11" s="39">
        <v>236903.1</v>
      </c>
      <c r="R11" s="40">
        <v>45383</v>
      </c>
      <c r="S11" s="38">
        <v>137.01740890688259</v>
      </c>
      <c r="T11" s="38">
        <v>26.248120300751879</v>
      </c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M11" s="48" t="str">
        <f t="shared" si="3"/>
        <v>ЦРЛ Терапевтичний корпус</v>
      </c>
      <c r="AN11" s="47">
        <f t="shared" si="9"/>
        <v>606723.69999999995</v>
      </c>
      <c r="AP11" s="48" t="str">
        <f t="shared" si="4"/>
        <v xml:space="preserve">ДНЗ №14 «Барвінок» </v>
      </c>
      <c r="AQ11" s="47">
        <f t="shared" si="10"/>
        <v>63539</v>
      </c>
      <c r="AS11" s="48" t="str">
        <f t="shared" si="5"/>
        <v xml:space="preserve">ДНЗ № 17 «Казка» </v>
      </c>
      <c r="AT11" s="47">
        <f t="shared" si="11"/>
        <v>184.20449756888169</v>
      </c>
      <c r="AV11" s="48" t="str">
        <f t="shared" si="6"/>
        <v>Сівашський клуб</v>
      </c>
      <c r="AW11" s="47">
        <f t="shared" si="12"/>
        <v>43.096296296296295</v>
      </c>
    </row>
    <row r="12" spans="2:49" ht="26.4" x14ac:dyDescent="0.3">
      <c r="B12" s="6">
        <v>6</v>
      </c>
      <c r="C12" s="9" t="s">
        <v>9</v>
      </c>
      <c r="D12" s="5" t="s">
        <v>56</v>
      </c>
      <c r="E12" s="5" t="s">
        <v>55</v>
      </c>
      <c r="F12" s="5" t="s">
        <v>37</v>
      </c>
      <c r="G12" s="11">
        <v>1970</v>
      </c>
      <c r="H12" s="13">
        <v>1905</v>
      </c>
      <c r="I12" s="33">
        <v>288075.09999999998</v>
      </c>
      <c r="J12" s="35">
        <v>72172</v>
      </c>
      <c r="K12" s="35">
        <f t="shared" si="7"/>
        <v>151.22052493438318</v>
      </c>
      <c r="L12" s="35">
        <f t="shared" si="8"/>
        <v>37.885564304461944</v>
      </c>
      <c r="M12" s="36">
        <v>220191</v>
      </c>
      <c r="N12" s="41">
        <v>79328</v>
      </c>
      <c r="O12" s="14">
        <f t="shared" si="1"/>
        <v>115.58582677165354</v>
      </c>
      <c r="P12" s="14">
        <f t="shared" si="2"/>
        <v>41.641994750656167</v>
      </c>
      <c r="Q12" s="39">
        <v>239147.69</v>
      </c>
      <c r="R12" s="40">
        <v>81980</v>
      </c>
      <c r="S12" s="38">
        <v>125.53684514435696</v>
      </c>
      <c r="T12" s="38">
        <v>43.034120734908136</v>
      </c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M12" s="48" t="str">
        <f t="shared" si="3"/>
        <v xml:space="preserve">Гімназія №3 </v>
      </c>
      <c r="AN12" s="47">
        <f t="shared" si="9"/>
        <v>568920.99</v>
      </c>
      <c r="AP12" s="48" t="str">
        <f t="shared" si="4"/>
        <v xml:space="preserve">ЗОШ №4 
</v>
      </c>
      <c r="AQ12" s="47">
        <f t="shared" si="10"/>
        <v>61101</v>
      </c>
      <c r="AS12" s="48" t="str">
        <f t="shared" si="5"/>
        <v>Краєзнавчий музей</v>
      </c>
      <c r="AT12" s="47">
        <f t="shared" si="11"/>
        <v>172.52135833333332</v>
      </c>
      <c r="AV12" s="48" t="str">
        <f t="shared" si="6"/>
        <v>ДНЗ №10 «Ромашка»</v>
      </c>
      <c r="AW12" s="47">
        <f t="shared" si="12"/>
        <v>43.034120734908136</v>
      </c>
    </row>
    <row r="13" spans="2:49" ht="26.4" x14ac:dyDescent="0.3">
      <c r="B13" s="6">
        <v>7</v>
      </c>
      <c r="C13" s="7" t="s">
        <v>10</v>
      </c>
      <c r="D13" s="5" t="s">
        <v>57</v>
      </c>
      <c r="E13" s="5" t="s">
        <v>58</v>
      </c>
      <c r="F13" s="12" t="s">
        <v>37</v>
      </c>
      <c r="G13" s="10">
        <v>1978</v>
      </c>
      <c r="H13" s="13">
        <v>2181.5</v>
      </c>
      <c r="I13" s="33">
        <v>329826.8</v>
      </c>
      <c r="J13" s="34">
        <v>62809</v>
      </c>
      <c r="K13" s="35">
        <f t="shared" si="7"/>
        <v>151.19266559706622</v>
      </c>
      <c r="L13" s="35">
        <f t="shared" si="8"/>
        <v>28.791657116662847</v>
      </c>
      <c r="M13" s="36">
        <v>334176</v>
      </c>
      <c r="N13" s="37">
        <v>62923</v>
      </c>
      <c r="O13" s="14">
        <f t="shared" si="1"/>
        <v>153.18633967453587</v>
      </c>
      <c r="P13" s="14">
        <f t="shared" si="2"/>
        <v>28.843914737565896</v>
      </c>
      <c r="Q13" s="39">
        <v>312963.3</v>
      </c>
      <c r="R13" s="40">
        <v>63539</v>
      </c>
      <c r="S13" s="38">
        <v>143.46243410497362</v>
      </c>
      <c r="T13" s="38">
        <v>29.126289250515701</v>
      </c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M13" s="48" t="str">
        <f t="shared" si="3"/>
        <v>ДНЗ №16 «Усмішка»</v>
      </c>
      <c r="AN13" s="47">
        <f t="shared" si="9"/>
        <v>501020.4</v>
      </c>
      <c r="AP13" s="48" t="str">
        <f t="shared" si="4"/>
        <v xml:space="preserve">ДНЗ № 17 «Казка» </v>
      </c>
      <c r="AQ13" s="47">
        <f t="shared" si="10"/>
        <v>60718</v>
      </c>
      <c r="AS13" s="48" t="str">
        <f t="shared" si="5"/>
        <v>ЦРЛ Господарський корпус</v>
      </c>
      <c r="AT13" s="47">
        <f t="shared" si="11"/>
        <v>168.16071158213472</v>
      </c>
      <c r="AV13" s="48" t="str">
        <f t="shared" si="6"/>
        <v>Відділ освіти</v>
      </c>
      <c r="AW13" s="47">
        <f t="shared" si="12"/>
        <v>36.526214526214524</v>
      </c>
    </row>
    <row r="14" spans="2:49" ht="26.4" x14ac:dyDescent="0.3">
      <c r="B14" s="6">
        <v>8</v>
      </c>
      <c r="C14" s="7" t="s">
        <v>11</v>
      </c>
      <c r="D14" s="5" t="s">
        <v>59</v>
      </c>
      <c r="E14" s="5" t="s">
        <v>60</v>
      </c>
      <c r="F14" s="12" t="s">
        <v>37</v>
      </c>
      <c r="G14" s="10">
        <v>1980</v>
      </c>
      <c r="H14" s="13">
        <v>2533</v>
      </c>
      <c r="I14" s="33">
        <v>545098.1</v>
      </c>
      <c r="J14" s="34">
        <v>67757</v>
      </c>
      <c r="K14" s="35">
        <f t="shared" si="7"/>
        <v>215.19861823924199</v>
      </c>
      <c r="L14" s="35">
        <f t="shared" si="8"/>
        <v>26.749703908409</v>
      </c>
      <c r="M14" s="36">
        <v>450317</v>
      </c>
      <c r="N14" s="37">
        <v>67249</v>
      </c>
      <c r="O14" s="14">
        <f t="shared" si="1"/>
        <v>177.78010264508487</v>
      </c>
      <c r="P14" s="14">
        <f t="shared" si="2"/>
        <v>26.549151204105804</v>
      </c>
      <c r="Q14" s="39">
        <v>501020.4</v>
      </c>
      <c r="R14" s="40">
        <v>71220</v>
      </c>
      <c r="S14" s="38">
        <v>197.79723647848402</v>
      </c>
      <c r="T14" s="38">
        <v>28.116857481247532</v>
      </c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M14" s="48" t="str">
        <f t="shared" si="3"/>
        <v xml:space="preserve">ДНЗ № 17 «Казка» </v>
      </c>
      <c r="AN14" s="47">
        <f t="shared" si="9"/>
        <v>454616.7</v>
      </c>
      <c r="AP14" s="48" t="str">
        <f t="shared" si="4"/>
        <v>ЗОШ №6</v>
      </c>
      <c r="AQ14" s="47">
        <f t="shared" si="10"/>
        <v>59872</v>
      </c>
      <c r="AS14" s="48" t="str">
        <f t="shared" si="5"/>
        <v>ЦРЛ Хірург.корпус, поліклініка</v>
      </c>
      <c r="AT14" s="47">
        <f t="shared" si="11"/>
        <v>168.16069726269916</v>
      </c>
      <c r="AV14" s="48" t="str">
        <f t="shared" si="6"/>
        <v>ЗОШ №1 (Будівля їдальні)</v>
      </c>
      <c r="AW14" s="47">
        <f t="shared" si="12"/>
        <v>33.892265193370164</v>
      </c>
    </row>
    <row r="15" spans="2:49" ht="26.4" x14ac:dyDescent="0.3">
      <c r="B15" s="10">
        <v>9</v>
      </c>
      <c r="C15" s="9" t="s">
        <v>12</v>
      </c>
      <c r="D15" s="5" t="s">
        <v>61</v>
      </c>
      <c r="E15" s="5" t="s">
        <v>60</v>
      </c>
      <c r="F15" s="5" t="s">
        <v>37</v>
      </c>
      <c r="G15" s="11">
        <v>1989</v>
      </c>
      <c r="H15" s="13">
        <v>2468</v>
      </c>
      <c r="I15" s="33">
        <v>454151.5</v>
      </c>
      <c r="J15" s="35">
        <v>74588</v>
      </c>
      <c r="K15" s="35">
        <f t="shared" si="7"/>
        <v>184.01600486223663</v>
      </c>
      <c r="L15" s="35">
        <f t="shared" si="8"/>
        <v>30.222042139384115</v>
      </c>
      <c r="M15" s="36">
        <v>450081</v>
      </c>
      <c r="N15" s="41">
        <v>71499</v>
      </c>
      <c r="O15" s="14">
        <f t="shared" si="1"/>
        <v>182.36669367909238</v>
      </c>
      <c r="P15" s="14">
        <f t="shared" si="2"/>
        <v>28.970421393841168</v>
      </c>
      <c r="Q15" s="39">
        <v>454616.7</v>
      </c>
      <c r="R15" s="40">
        <v>60718</v>
      </c>
      <c r="S15" s="38">
        <v>184.20449756888169</v>
      </c>
      <c r="T15" s="38">
        <v>24.602106969205835</v>
      </c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M15" s="48" t="str">
        <f t="shared" si="3"/>
        <v xml:space="preserve">ЗОШ №4 
</v>
      </c>
      <c r="AN15" s="47">
        <f t="shared" si="9"/>
        <v>446498.78</v>
      </c>
      <c r="AP15" s="48" t="str">
        <f t="shared" si="4"/>
        <v>ЦРЛ Господарський корпус</v>
      </c>
      <c r="AQ15" s="47">
        <f t="shared" si="10"/>
        <v>59155.68</v>
      </c>
      <c r="AS15" s="48" t="str">
        <f t="shared" si="5"/>
        <v>ЦРЛ Інфекція</v>
      </c>
      <c r="AT15" s="47">
        <f t="shared" si="11"/>
        <v>168.1606896551724</v>
      </c>
      <c r="AV15" s="48" t="str">
        <f t="shared" si="6"/>
        <v xml:space="preserve">ДНЗ № 4 «Дюймовочка»
</v>
      </c>
      <c r="AW15" s="47">
        <f t="shared" si="12"/>
        <v>33.19157894736842</v>
      </c>
    </row>
    <row r="16" spans="2:49" x14ac:dyDescent="0.3">
      <c r="B16" s="10">
        <v>10</v>
      </c>
      <c r="C16" s="7" t="s">
        <v>13</v>
      </c>
      <c r="D16" s="5" t="s">
        <v>62</v>
      </c>
      <c r="E16" s="5" t="s">
        <v>63</v>
      </c>
      <c r="F16" s="12" t="s">
        <v>38</v>
      </c>
      <c r="G16" s="10">
        <v>1962</v>
      </c>
      <c r="H16" s="13">
        <v>1273.5</v>
      </c>
      <c r="I16" s="33">
        <v>255278.5</v>
      </c>
      <c r="J16" s="34">
        <v>18271</v>
      </c>
      <c r="K16" s="35">
        <f t="shared" si="7"/>
        <v>200.45425991362387</v>
      </c>
      <c r="L16" s="35">
        <f t="shared" si="8"/>
        <v>14.347074990184531</v>
      </c>
      <c r="M16" s="36">
        <v>188290</v>
      </c>
      <c r="N16" s="37">
        <v>21911</v>
      </c>
      <c r="O16" s="14">
        <f t="shared" si="1"/>
        <v>147.85237534354141</v>
      </c>
      <c r="P16" s="14">
        <f t="shared" si="2"/>
        <v>17.205339615233608</v>
      </c>
      <c r="Q16" s="39">
        <v>156074.6</v>
      </c>
      <c r="R16" s="40">
        <v>4918</v>
      </c>
      <c r="S16" s="38">
        <v>122.555634079309</v>
      </c>
      <c r="T16" s="38">
        <v>3.8617981939536712</v>
      </c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M16" s="48" t="str">
        <f t="shared" si="3"/>
        <v>ЗОШ №2</v>
      </c>
      <c r="AN16" s="47">
        <f t="shared" si="9"/>
        <v>320755.40000000002</v>
      </c>
      <c r="AP16" s="48" t="str">
        <f t="shared" si="4"/>
        <v>ЗОШ №5</v>
      </c>
      <c r="AQ16" s="47">
        <f t="shared" si="10"/>
        <v>52789</v>
      </c>
      <c r="AS16" s="48" t="str">
        <f t="shared" si="5"/>
        <v>ЦРЛ Морг</v>
      </c>
      <c r="AT16" s="47">
        <f t="shared" si="11"/>
        <v>168.16067264573991</v>
      </c>
      <c r="AV16" s="48" t="str">
        <f t="shared" si="6"/>
        <v xml:space="preserve">ДНЗ №14 «Барвінок» </v>
      </c>
      <c r="AW16" s="47">
        <f t="shared" si="12"/>
        <v>29.126289250515701</v>
      </c>
    </row>
    <row r="17" spans="2:49" ht="39.6" x14ac:dyDescent="0.3">
      <c r="B17" s="10">
        <v>11</v>
      </c>
      <c r="C17" s="7" t="s">
        <v>14</v>
      </c>
      <c r="D17" s="5" t="s">
        <v>63</v>
      </c>
      <c r="E17" s="5" t="s">
        <v>47</v>
      </c>
      <c r="F17" s="12" t="s">
        <v>38</v>
      </c>
      <c r="G17" s="10">
        <v>1962</v>
      </c>
      <c r="H17" s="13">
        <v>362</v>
      </c>
      <c r="I17" s="33"/>
      <c r="J17" s="34"/>
      <c r="K17" s="35">
        <f t="shared" si="7"/>
        <v>0</v>
      </c>
      <c r="L17" s="35">
        <f t="shared" si="8"/>
        <v>0</v>
      </c>
      <c r="M17" s="36"/>
      <c r="N17" s="37"/>
      <c r="O17" s="14">
        <f t="shared" si="1"/>
        <v>0</v>
      </c>
      <c r="P17" s="14">
        <f t="shared" si="2"/>
        <v>0</v>
      </c>
      <c r="Q17" s="39">
        <v>55184.35</v>
      </c>
      <c r="R17" s="40">
        <v>12269</v>
      </c>
      <c r="S17" s="38">
        <v>152.44295580110497</v>
      </c>
      <c r="T17" s="38">
        <v>33.892265193370164</v>
      </c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M17" s="48" t="str">
        <f t="shared" si="3"/>
        <v xml:space="preserve">ДНЗ №14 «Барвінок» </v>
      </c>
      <c r="AN17" s="47">
        <f t="shared" si="9"/>
        <v>312963.3</v>
      </c>
      <c r="AP17" s="48" t="str">
        <f t="shared" si="4"/>
        <v xml:space="preserve">Гімназія №3 </v>
      </c>
      <c r="AQ17" s="47">
        <f t="shared" si="10"/>
        <v>47301</v>
      </c>
      <c r="AS17" s="48" t="str">
        <f t="shared" si="5"/>
        <v>ЦРЛ Терапевтичний корпус</v>
      </c>
      <c r="AT17" s="47">
        <f t="shared" si="11"/>
        <v>168.16067073170731</v>
      </c>
      <c r="AV17" s="48" t="str">
        <f t="shared" si="6"/>
        <v>ДНЗ №16 «Усмішка»</v>
      </c>
      <c r="AW17" s="47">
        <f t="shared" si="12"/>
        <v>28.116857481247532</v>
      </c>
    </row>
    <row r="18" spans="2:49" x14ac:dyDescent="0.3">
      <c r="B18" s="10">
        <v>12</v>
      </c>
      <c r="C18" s="9" t="s">
        <v>15</v>
      </c>
      <c r="D18" s="5" t="s">
        <v>64</v>
      </c>
      <c r="E18" s="5" t="s">
        <v>65</v>
      </c>
      <c r="F18" s="5" t="s">
        <v>38</v>
      </c>
      <c r="G18" s="11">
        <v>1966</v>
      </c>
      <c r="H18" s="13">
        <v>4659</v>
      </c>
      <c r="I18" s="33">
        <v>666050.1</v>
      </c>
      <c r="J18" s="35">
        <v>54048</v>
      </c>
      <c r="K18" s="35">
        <f t="shared" si="7"/>
        <v>142.95988409529943</v>
      </c>
      <c r="L18" s="35">
        <f t="shared" si="8"/>
        <v>11.600772698003864</v>
      </c>
      <c r="M18" s="36">
        <v>381511</v>
      </c>
      <c r="N18" s="41">
        <v>34781</v>
      </c>
      <c r="O18" s="14">
        <f t="shared" si="1"/>
        <v>81.886885597767758</v>
      </c>
      <c r="P18" s="14">
        <f t="shared" si="2"/>
        <v>7.465335908993346</v>
      </c>
      <c r="Q18" s="39">
        <v>320755.40000000002</v>
      </c>
      <c r="R18" s="40">
        <v>27203</v>
      </c>
      <c r="S18" s="38">
        <v>68.846404807898693</v>
      </c>
      <c r="T18" s="38">
        <v>5.8388066108606997</v>
      </c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M18" s="48" t="str">
        <f t="shared" si="3"/>
        <v xml:space="preserve">Виконком </v>
      </c>
      <c r="AN18" s="47">
        <f t="shared" si="9"/>
        <v>273462</v>
      </c>
      <c r="AP18" s="48" t="str">
        <f t="shared" si="4"/>
        <v xml:space="preserve">ДНЗ №5 «Малятко» </v>
      </c>
      <c r="AQ18" s="47">
        <f t="shared" si="10"/>
        <v>45383</v>
      </c>
      <c r="AS18" s="48" t="str">
        <f t="shared" si="5"/>
        <v xml:space="preserve">Терцентр </v>
      </c>
      <c r="AT18" s="47">
        <f t="shared" si="11"/>
        <v>153.95410438729198</v>
      </c>
      <c r="AV18" s="48" t="str">
        <f t="shared" si="6"/>
        <v xml:space="preserve">ДНЗ №5 «Малятко» </v>
      </c>
      <c r="AW18" s="47">
        <f t="shared" si="12"/>
        <v>26.248120300751879</v>
      </c>
    </row>
    <row r="19" spans="2:49" ht="26.4" x14ac:dyDescent="0.3">
      <c r="B19" s="10">
        <v>13</v>
      </c>
      <c r="C19" s="7" t="s">
        <v>16</v>
      </c>
      <c r="D19" s="5" t="s">
        <v>66</v>
      </c>
      <c r="E19" s="5" t="s">
        <v>67</v>
      </c>
      <c r="F19" s="12" t="s">
        <v>38</v>
      </c>
      <c r="G19" s="10">
        <v>1968</v>
      </c>
      <c r="H19" s="13">
        <v>4153.7</v>
      </c>
      <c r="I19" s="33">
        <v>693973.73</v>
      </c>
      <c r="J19" s="34">
        <v>50414</v>
      </c>
      <c r="K19" s="35">
        <f t="shared" si="7"/>
        <v>167.07362833136722</v>
      </c>
      <c r="L19" s="35">
        <f t="shared" si="8"/>
        <v>12.137130750896791</v>
      </c>
      <c r="M19" s="36">
        <v>603492</v>
      </c>
      <c r="N19" s="37">
        <v>55113</v>
      </c>
      <c r="O19" s="14">
        <f t="shared" si="1"/>
        <v>145.2902231745191</v>
      </c>
      <c r="P19" s="14">
        <f t="shared" si="2"/>
        <v>13.268411295953007</v>
      </c>
      <c r="Q19" s="39">
        <v>568920.99</v>
      </c>
      <c r="R19" s="40">
        <v>47301</v>
      </c>
      <c r="S19" s="38">
        <v>136.96727977465875</v>
      </c>
      <c r="T19" s="38">
        <v>11.387678455353059</v>
      </c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M19" s="48" t="str">
        <f t="shared" si="3"/>
        <v>ДНЗ №10 «Ромашка»</v>
      </c>
      <c r="AN19" s="47">
        <f t="shared" si="9"/>
        <v>239147.69</v>
      </c>
      <c r="AP19" s="48" t="str">
        <f t="shared" si="4"/>
        <v>ЗОШ №7</v>
      </c>
      <c r="AQ19" s="47">
        <f t="shared" si="10"/>
        <v>37998</v>
      </c>
      <c r="AS19" s="48" t="str">
        <f t="shared" si="5"/>
        <v>ЗОШ №1 (Будівля їдальні)</v>
      </c>
      <c r="AT19" s="47">
        <f t="shared" si="11"/>
        <v>152.44295580110497</v>
      </c>
      <c r="AV19" s="48" t="str">
        <f t="shared" si="6"/>
        <v xml:space="preserve">ДНЗ № 17 «Казка» </v>
      </c>
      <c r="AW19" s="47">
        <f t="shared" si="12"/>
        <v>24.602106969205835</v>
      </c>
    </row>
    <row r="20" spans="2:49" ht="26.4" x14ac:dyDescent="0.3">
      <c r="B20" s="10">
        <v>14</v>
      </c>
      <c r="C20" s="7" t="s">
        <v>17</v>
      </c>
      <c r="D20" s="5" t="s">
        <v>68</v>
      </c>
      <c r="E20" s="5" t="s">
        <v>69</v>
      </c>
      <c r="F20" s="12" t="s">
        <v>38</v>
      </c>
      <c r="G20" s="10">
        <v>1975</v>
      </c>
      <c r="H20" s="13">
        <v>5523</v>
      </c>
      <c r="I20" s="33">
        <v>441823.7</v>
      </c>
      <c r="J20" s="34">
        <v>48719</v>
      </c>
      <c r="K20" s="35">
        <f t="shared" si="7"/>
        <v>79.997048705413732</v>
      </c>
      <c r="L20" s="35">
        <f t="shared" si="8"/>
        <v>8.8211117146478362</v>
      </c>
      <c r="M20" s="36">
        <v>401584</v>
      </c>
      <c r="N20" s="37">
        <v>64581</v>
      </c>
      <c r="O20" s="14">
        <f t="shared" si="1"/>
        <v>72.711207676987144</v>
      </c>
      <c r="P20" s="14">
        <f t="shared" si="2"/>
        <v>11.693101575230854</v>
      </c>
      <c r="Q20" s="39">
        <v>446498.78</v>
      </c>
      <c r="R20" s="40">
        <v>61101</v>
      </c>
      <c r="S20" s="38">
        <v>80.843523447401779</v>
      </c>
      <c r="T20" s="38">
        <v>11.063009234111895</v>
      </c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M20" s="48" t="str">
        <f t="shared" si="3"/>
        <v xml:space="preserve">ДНЗ №5 «Малятко» </v>
      </c>
      <c r="AN20" s="47">
        <f t="shared" si="9"/>
        <v>236903.1</v>
      </c>
      <c r="AP20" s="48" t="str">
        <f t="shared" si="4"/>
        <v>Відділ освіти</v>
      </c>
      <c r="AQ20" s="47">
        <f t="shared" si="10"/>
        <v>37969</v>
      </c>
      <c r="AS20" s="48" t="str">
        <f t="shared" si="5"/>
        <v xml:space="preserve">ДНЗ №14 «Барвінок» </v>
      </c>
      <c r="AT20" s="47">
        <f t="shared" si="11"/>
        <v>143.46243410497362</v>
      </c>
      <c r="AV20" s="48" t="str">
        <f t="shared" si="6"/>
        <v>ЦРЛ Хірург.корпус, поліклініка</v>
      </c>
      <c r="AW20" s="47">
        <f t="shared" si="12"/>
        <v>22.988969086204548</v>
      </c>
    </row>
    <row r="21" spans="2:49" x14ac:dyDescent="0.3">
      <c r="B21" s="10">
        <v>15</v>
      </c>
      <c r="C21" s="9" t="s">
        <v>18</v>
      </c>
      <c r="D21" s="5" t="s">
        <v>70</v>
      </c>
      <c r="E21" s="5" t="s">
        <v>71</v>
      </c>
      <c r="F21" s="5" t="s">
        <v>38</v>
      </c>
      <c r="G21" s="11">
        <v>1978</v>
      </c>
      <c r="H21" s="13">
        <v>8053.7</v>
      </c>
      <c r="I21" s="33">
        <v>873645.6</v>
      </c>
      <c r="J21" s="35">
        <v>53163</v>
      </c>
      <c r="K21" s="35">
        <f t="shared" si="7"/>
        <v>108.47754448266015</v>
      </c>
      <c r="L21" s="35">
        <f t="shared" si="8"/>
        <v>6.6010653488458724</v>
      </c>
      <c r="M21" s="36">
        <v>745390</v>
      </c>
      <c r="N21" s="41">
        <v>53406</v>
      </c>
      <c r="O21" s="14">
        <f t="shared" si="1"/>
        <v>92.552491401467648</v>
      </c>
      <c r="P21" s="14">
        <f t="shared" si="2"/>
        <v>6.6312378161590324</v>
      </c>
      <c r="Q21" s="39">
        <v>693723.68500000006</v>
      </c>
      <c r="R21" s="40">
        <v>52789</v>
      </c>
      <c r="S21" s="38">
        <v>86.137264238797087</v>
      </c>
      <c r="T21" s="38">
        <v>6.5546270658206787</v>
      </c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M21" s="48" t="str">
        <f t="shared" si="3"/>
        <v>ЦРЛ Господарський корпус</v>
      </c>
      <c r="AN21" s="47">
        <f t="shared" si="9"/>
        <v>222140.3</v>
      </c>
      <c r="AP21" s="48" t="str">
        <f t="shared" si="4"/>
        <v xml:space="preserve">Виконком </v>
      </c>
      <c r="AQ21" s="47">
        <f t="shared" si="10"/>
        <v>37651</v>
      </c>
      <c r="AS21" s="48" t="str">
        <f t="shared" si="5"/>
        <v xml:space="preserve">ДНЗ №5 «Малятко» </v>
      </c>
      <c r="AT21" s="47">
        <f t="shared" si="11"/>
        <v>137.01740890688259</v>
      </c>
      <c r="AV21" s="48" t="str">
        <f t="shared" si="6"/>
        <v xml:space="preserve">Терцентр </v>
      </c>
      <c r="AW21" s="47">
        <f t="shared" si="12"/>
        <v>20.971255673222391</v>
      </c>
    </row>
    <row r="22" spans="2:49" x14ac:dyDescent="0.3">
      <c r="B22" s="10">
        <v>16</v>
      </c>
      <c r="C22" s="7" t="s">
        <v>19</v>
      </c>
      <c r="D22" s="5" t="s">
        <v>72</v>
      </c>
      <c r="E22" s="5" t="s">
        <v>73</v>
      </c>
      <c r="F22" s="12" t="s">
        <v>38</v>
      </c>
      <c r="G22" s="10">
        <v>1983</v>
      </c>
      <c r="H22" s="13">
        <v>8108.2</v>
      </c>
      <c r="I22" s="33">
        <v>709546.3</v>
      </c>
      <c r="J22" s="34">
        <v>58531</v>
      </c>
      <c r="K22" s="35">
        <f t="shared" si="7"/>
        <v>87.50971855652304</v>
      </c>
      <c r="L22" s="35">
        <f t="shared" si="8"/>
        <v>7.2187415209294299</v>
      </c>
      <c r="M22" s="36">
        <v>676401</v>
      </c>
      <c r="N22" s="37">
        <v>66573</v>
      </c>
      <c r="O22" s="14">
        <f t="shared" si="1"/>
        <v>83.421844552428411</v>
      </c>
      <c r="P22" s="14">
        <f t="shared" si="2"/>
        <v>8.2105769467946033</v>
      </c>
      <c r="Q22" s="39">
        <v>803644.63</v>
      </c>
      <c r="R22" s="40">
        <v>59872</v>
      </c>
      <c r="S22" s="38">
        <v>99.115047729459064</v>
      </c>
      <c r="T22" s="38">
        <v>7.3841296465306732</v>
      </c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M22" s="48" t="str">
        <f t="shared" si="3"/>
        <v xml:space="preserve">Терцентр </v>
      </c>
      <c r="AN22" s="47">
        <f t="shared" si="9"/>
        <v>203527.326</v>
      </c>
      <c r="AP22" s="48" t="str">
        <f t="shared" si="4"/>
        <v xml:space="preserve">Терцентр </v>
      </c>
      <c r="AQ22" s="47">
        <f t="shared" si="10"/>
        <v>27724</v>
      </c>
      <c r="AS22" s="48" t="str">
        <f t="shared" si="5"/>
        <v xml:space="preserve">Гімназія №3 </v>
      </c>
      <c r="AT22" s="47">
        <f t="shared" si="11"/>
        <v>136.96727977465875</v>
      </c>
      <c r="AV22" s="48" t="str">
        <f t="shared" si="6"/>
        <v xml:space="preserve">Виконком </v>
      </c>
      <c r="AW22" s="47">
        <f t="shared" si="12"/>
        <v>13.462171052631579</v>
      </c>
    </row>
    <row r="23" spans="2:49" x14ac:dyDescent="0.3">
      <c r="B23" s="11">
        <v>17</v>
      </c>
      <c r="C23" s="7" t="s">
        <v>20</v>
      </c>
      <c r="D23" s="5" t="s">
        <v>74</v>
      </c>
      <c r="E23" s="5" t="s">
        <v>75</v>
      </c>
      <c r="F23" s="12" t="s">
        <v>38</v>
      </c>
      <c r="G23" s="10">
        <v>1988</v>
      </c>
      <c r="H23" s="13">
        <v>9161.2000000000007</v>
      </c>
      <c r="I23" s="33">
        <v>747692.7</v>
      </c>
      <c r="J23" s="34">
        <v>41385</v>
      </c>
      <c r="K23" s="35">
        <f t="shared" si="7"/>
        <v>81.61514867047984</v>
      </c>
      <c r="L23" s="35">
        <f t="shared" si="8"/>
        <v>4.5174212985198441</v>
      </c>
      <c r="M23" s="36">
        <v>720141</v>
      </c>
      <c r="N23" s="37">
        <v>40988</v>
      </c>
      <c r="O23" s="14">
        <f t="shared" si="1"/>
        <v>78.607715146487351</v>
      </c>
      <c r="P23" s="14">
        <f t="shared" si="2"/>
        <v>4.4740863642317601</v>
      </c>
      <c r="Q23" s="39">
        <v>834832.80099999998</v>
      </c>
      <c r="R23" s="40">
        <v>37998</v>
      </c>
      <c r="S23" s="38">
        <v>91.127014037462331</v>
      </c>
      <c r="T23" s="38">
        <v>4.1477099069990828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M23" s="48" t="str">
        <f t="shared" si="3"/>
        <v>ЗОШ №1</v>
      </c>
      <c r="AN23" s="47">
        <f t="shared" si="9"/>
        <v>156074.6</v>
      </c>
      <c r="AP23" s="48" t="str">
        <f t="shared" si="4"/>
        <v>ЗОШ №2</v>
      </c>
      <c r="AQ23" s="47">
        <f t="shared" si="10"/>
        <v>27203</v>
      </c>
      <c r="AS23" s="48" t="str">
        <f t="shared" si="5"/>
        <v>ДНЗ №10 «Ромашка»</v>
      </c>
      <c r="AT23" s="47">
        <f t="shared" si="11"/>
        <v>125.53684514435696</v>
      </c>
      <c r="AV23" s="48" t="str">
        <f t="shared" si="6"/>
        <v xml:space="preserve">ФОК "Ангар" </v>
      </c>
      <c r="AW23" s="47">
        <f t="shared" si="12"/>
        <v>12.316415324644645</v>
      </c>
    </row>
    <row r="24" spans="2:49" x14ac:dyDescent="0.3">
      <c r="B24" s="10">
        <v>18</v>
      </c>
      <c r="C24" s="9" t="s">
        <v>21</v>
      </c>
      <c r="D24" s="5" t="s">
        <v>76</v>
      </c>
      <c r="E24" s="5" t="s">
        <v>77</v>
      </c>
      <c r="F24" s="5" t="s">
        <v>39</v>
      </c>
      <c r="G24" s="11">
        <v>1975</v>
      </c>
      <c r="H24" s="13">
        <v>1280</v>
      </c>
      <c r="I24" s="33">
        <v>173159.07</v>
      </c>
      <c r="J24" s="35">
        <v>3059</v>
      </c>
      <c r="K24" s="35">
        <f t="shared" si="7"/>
        <v>135.28052343749999</v>
      </c>
      <c r="L24" s="35">
        <f t="shared" si="8"/>
        <v>2.3898437499999998</v>
      </c>
      <c r="M24" s="36">
        <v>131466</v>
      </c>
      <c r="N24" s="41">
        <v>2197</v>
      </c>
      <c r="O24" s="14">
        <f t="shared" si="1"/>
        <v>102.7078125</v>
      </c>
      <c r="P24" s="14">
        <f t="shared" si="2"/>
        <v>1.7164062499999999</v>
      </c>
      <c r="Q24" s="39"/>
      <c r="R24" s="40"/>
      <c r="S24" s="38">
        <v>0</v>
      </c>
      <c r="T24" s="38">
        <v>0</v>
      </c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M24" s="48" t="str">
        <f t="shared" si="3"/>
        <v>Бібліотека</v>
      </c>
      <c r="AN24" s="47">
        <f t="shared" si="9"/>
        <v>124215.378</v>
      </c>
      <c r="AP24" s="48" t="str">
        <f t="shared" si="4"/>
        <v>ЦРЛ Інфекція</v>
      </c>
      <c r="AQ24" s="47">
        <f t="shared" si="10"/>
        <v>20778.38</v>
      </c>
      <c r="AS24" s="48" t="str">
        <f t="shared" si="5"/>
        <v>ЗОШ №1</v>
      </c>
      <c r="AT24" s="47">
        <f t="shared" si="11"/>
        <v>122.555634079309</v>
      </c>
      <c r="AV24" s="48" t="str">
        <f t="shared" si="6"/>
        <v xml:space="preserve">Гімназія №3 </v>
      </c>
      <c r="AW24" s="47">
        <f t="shared" si="12"/>
        <v>11.387678455353059</v>
      </c>
    </row>
    <row r="25" spans="2:49" ht="26.4" x14ac:dyDescent="0.3">
      <c r="B25" s="10">
        <v>19</v>
      </c>
      <c r="C25" s="7" t="s">
        <v>22</v>
      </c>
      <c r="D25" s="5" t="s">
        <v>78</v>
      </c>
      <c r="E25" s="5" t="s">
        <v>79</v>
      </c>
      <c r="F25" s="12" t="s">
        <v>40</v>
      </c>
      <c r="G25" s="10">
        <v>2016</v>
      </c>
      <c r="H25" s="13">
        <v>1269.8499999999999</v>
      </c>
      <c r="I25" s="33"/>
      <c r="J25" s="34"/>
      <c r="K25" s="35">
        <f t="shared" si="7"/>
        <v>0</v>
      </c>
      <c r="L25" s="35">
        <f t="shared" si="8"/>
        <v>0</v>
      </c>
      <c r="M25" s="36">
        <v>95622</v>
      </c>
      <c r="N25" s="37">
        <v>10690</v>
      </c>
      <c r="O25" s="14">
        <f t="shared" si="1"/>
        <v>75.301807300074813</v>
      </c>
      <c r="P25" s="14">
        <f t="shared" si="2"/>
        <v>8.4183171240697732</v>
      </c>
      <c r="Q25" s="39">
        <v>93737.8</v>
      </c>
      <c r="R25" s="40">
        <v>15640</v>
      </c>
      <c r="S25" s="38">
        <v>73.81801000118125</v>
      </c>
      <c r="T25" s="38">
        <v>12.316415324644645</v>
      </c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M25" s="48" t="str">
        <f t="shared" si="3"/>
        <v>Бібліотека</v>
      </c>
      <c r="AN25" s="47">
        <f t="shared" si="9"/>
        <v>124215.378</v>
      </c>
      <c r="AP25" s="48" t="str">
        <f t="shared" si="4"/>
        <v xml:space="preserve">ДНЗ № 4 «Дюймовочка»
</v>
      </c>
      <c r="AQ25" s="47">
        <f t="shared" si="10"/>
        <v>15766</v>
      </c>
      <c r="AS25" s="48" t="str">
        <f t="shared" si="5"/>
        <v>Відділ освіти</v>
      </c>
      <c r="AT25" s="47">
        <f t="shared" si="11"/>
        <v>106.38736892736893</v>
      </c>
      <c r="AV25" s="48" t="str">
        <f t="shared" si="6"/>
        <v xml:space="preserve">ЗОШ №4 
</v>
      </c>
      <c r="AW25" s="47">
        <f t="shared" si="12"/>
        <v>11.063009234111895</v>
      </c>
    </row>
    <row r="26" spans="2:49" x14ac:dyDescent="0.3">
      <c r="B26" s="10">
        <v>20</v>
      </c>
      <c r="C26" s="7" t="s">
        <v>23</v>
      </c>
      <c r="D26" s="5" t="s">
        <v>80</v>
      </c>
      <c r="E26" s="5" t="s">
        <v>81</v>
      </c>
      <c r="F26" s="12" t="s">
        <v>41</v>
      </c>
      <c r="G26" s="10">
        <v>1969</v>
      </c>
      <c r="H26" s="13">
        <v>306</v>
      </c>
      <c r="I26" s="33">
        <v>38425.519999999997</v>
      </c>
      <c r="J26" s="34">
        <v>7975</v>
      </c>
      <c r="K26" s="35">
        <f t="shared" si="7"/>
        <v>125.57359477124182</v>
      </c>
      <c r="L26" s="35">
        <f t="shared" si="8"/>
        <v>26.062091503267975</v>
      </c>
      <c r="M26" s="36">
        <v>32705</v>
      </c>
      <c r="N26" s="37">
        <v>7769</v>
      </c>
      <c r="O26" s="14">
        <f t="shared" si="1"/>
        <v>106.87908496732027</v>
      </c>
      <c r="P26" s="14">
        <f t="shared" si="2"/>
        <v>25.388888888888889</v>
      </c>
      <c r="Q26" s="39"/>
      <c r="R26" s="40"/>
      <c r="S26" s="38">
        <v>0</v>
      </c>
      <c r="T26" s="38">
        <v>0</v>
      </c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M26" s="48" t="str">
        <f t="shared" si="3"/>
        <v>Відділ освіти</v>
      </c>
      <c r="AN26" s="47">
        <f t="shared" si="9"/>
        <v>110589.67</v>
      </c>
      <c r="AP26" s="48" t="str">
        <f t="shared" si="4"/>
        <v xml:space="preserve">ФОК "Ангар" </v>
      </c>
      <c r="AQ26" s="47">
        <f t="shared" si="10"/>
        <v>15640</v>
      </c>
      <c r="AS26" s="48" t="str">
        <f t="shared" si="5"/>
        <v>ЗОШ №6</v>
      </c>
      <c r="AT26" s="47">
        <f t="shared" si="11"/>
        <v>99.115047729459064</v>
      </c>
      <c r="AV26" s="48" t="str">
        <f t="shared" si="6"/>
        <v>Бібліотека</v>
      </c>
      <c r="AW26" s="47">
        <f t="shared" si="12"/>
        <v>9.4573170731707314</v>
      </c>
    </row>
    <row r="27" spans="2:49" ht="52.8" x14ac:dyDescent="0.3">
      <c r="B27" s="10">
        <v>21</v>
      </c>
      <c r="C27" s="9" t="s">
        <v>24</v>
      </c>
      <c r="D27" s="5" t="s">
        <v>80</v>
      </c>
      <c r="E27" s="5" t="s">
        <v>82</v>
      </c>
      <c r="F27" s="5" t="s">
        <v>41</v>
      </c>
      <c r="G27" s="11">
        <v>1978</v>
      </c>
      <c r="H27" s="13">
        <v>7343</v>
      </c>
      <c r="I27" s="33">
        <v>1123376.5900000001</v>
      </c>
      <c r="J27" s="35">
        <v>163704</v>
      </c>
      <c r="K27" s="35">
        <f t="shared" si="7"/>
        <v>152.98605338417542</v>
      </c>
      <c r="L27" s="35">
        <f t="shared" si="8"/>
        <v>22.293885332970177</v>
      </c>
      <c r="M27" s="36">
        <v>1145113</v>
      </c>
      <c r="N27" s="41">
        <v>162915</v>
      </c>
      <c r="O27" s="14">
        <f t="shared" si="1"/>
        <v>155.94620727223204</v>
      </c>
      <c r="P27" s="14">
        <f t="shared" si="2"/>
        <v>22.186436061555224</v>
      </c>
      <c r="Q27" s="39">
        <v>1234804</v>
      </c>
      <c r="R27" s="40">
        <v>168808</v>
      </c>
      <c r="S27" s="38">
        <v>168.16069726269916</v>
      </c>
      <c r="T27" s="38">
        <v>22.988969086204548</v>
      </c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M27" s="48" t="str">
        <f t="shared" si="3"/>
        <v>Сівашський клуб</v>
      </c>
      <c r="AN27" s="47">
        <f t="shared" si="9"/>
        <v>94842.65</v>
      </c>
      <c r="AP27" s="48" t="str">
        <f t="shared" si="4"/>
        <v>ЗОШ №1 (Будівля їдальні)</v>
      </c>
      <c r="AQ27" s="47">
        <f t="shared" si="10"/>
        <v>12269</v>
      </c>
      <c r="AS27" s="48" t="str">
        <f t="shared" si="5"/>
        <v xml:space="preserve">Виконком </v>
      </c>
      <c r="AT27" s="47">
        <f t="shared" si="11"/>
        <v>97.77674485125857</v>
      </c>
      <c r="AV27" s="48" t="str">
        <f t="shared" si="6"/>
        <v>ЗОШ №6</v>
      </c>
      <c r="AW27" s="47">
        <f t="shared" si="12"/>
        <v>7.3841296465306732</v>
      </c>
    </row>
    <row r="28" spans="2:49" ht="39.6" x14ac:dyDescent="0.3">
      <c r="B28" s="10">
        <v>22</v>
      </c>
      <c r="C28" s="7" t="s">
        <v>25</v>
      </c>
      <c r="D28" s="5" t="s">
        <v>80</v>
      </c>
      <c r="E28" s="5" t="s">
        <v>82</v>
      </c>
      <c r="F28" s="12" t="s">
        <v>41</v>
      </c>
      <c r="G28" s="10">
        <v>1969</v>
      </c>
      <c r="H28" s="13">
        <v>3608</v>
      </c>
      <c r="I28" s="33">
        <v>494419.20000000001</v>
      </c>
      <c r="J28" s="34">
        <v>214714.7</v>
      </c>
      <c r="K28" s="35">
        <f t="shared" si="7"/>
        <v>137.03414634146341</v>
      </c>
      <c r="L28" s="35">
        <f t="shared" si="8"/>
        <v>59.510726164079827</v>
      </c>
      <c r="M28" s="36">
        <v>537658.5</v>
      </c>
      <c r="N28" s="37">
        <v>195773</v>
      </c>
      <c r="O28" s="14">
        <f t="shared" si="1"/>
        <v>149.0184312638581</v>
      </c>
      <c r="P28" s="14">
        <f t="shared" si="2"/>
        <v>54.260809312638578</v>
      </c>
      <c r="Q28" s="39">
        <v>606723.69999999995</v>
      </c>
      <c r="R28" s="40">
        <v>161569.79999999999</v>
      </c>
      <c r="S28" s="38">
        <v>168.16067073170731</v>
      </c>
      <c r="T28" s="38">
        <v>44.780986696230599</v>
      </c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M28" s="48" t="str">
        <f t="shared" si="3"/>
        <v xml:space="preserve">ФОК "Ангар" </v>
      </c>
      <c r="AN28" s="47">
        <f t="shared" si="9"/>
        <v>93737.8</v>
      </c>
      <c r="AP28" s="48" t="str">
        <f t="shared" si="4"/>
        <v>Сівашський клуб</v>
      </c>
      <c r="AQ28" s="47">
        <f t="shared" si="10"/>
        <v>11636</v>
      </c>
      <c r="AS28" s="48" t="str">
        <f t="shared" si="5"/>
        <v>ЗОШ №7</v>
      </c>
      <c r="AT28" s="47">
        <f t="shared" si="11"/>
        <v>91.127014037462331</v>
      </c>
      <c r="AV28" s="48" t="str">
        <f t="shared" si="6"/>
        <v>ЗОШ №5</v>
      </c>
      <c r="AW28" s="47">
        <f t="shared" si="12"/>
        <v>6.5546270658206787</v>
      </c>
    </row>
    <row r="29" spans="2:49" ht="39.6" x14ac:dyDescent="0.3">
      <c r="B29" s="10">
        <v>23</v>
      </c>
      <c r="C29" s="7" t="s">
        <v>26</v>
      </c>
      <c r="D29" s="5" t="s">
        <v>80</v>
      </c>
      <c r="E29" s="5" t="s">
        <v>83</v>
      </c>
      <c r="F29" s="12" t="s">
        <v>41</v>
      </c>
      <c r="G29" s="10">
        <v>1969</v>
      </c>
      <c r="H29" s="13">
        <v>1321</v>
      </c>
      <c r="I29" s="33">
        <v>181022.1</v>
      </c>
      <c r="J29" s="34">
        <v>78613.67</v>
      </c>
      <c r="K29" s="35">
        <f t="shared" si="7"/>
        <v>137.0341408024224</v>
      </c>
      <c r="L29" s="35">
        <f t="shared" si="8"/>
        <v>59.510726722180166</v>
      </c>
      <c r="M29" s="36">
        <v>196853.4</v>
      </c>
      <c r="N29" s="37">
        <v>71678.53</v>
      </c>
      <c r="O29" s="14">
        <f t="shared" si="1"/>
        <v>149.01847085541257</v>
      </c>
      <c r="P29" s="14">
        <f t="shared" si="2"/>
        <v>54.260809992429976</v>
      </c>
      <c r="Q29" s="39">
        <v>222140.3</v>
      </c>
      <c r="R29" s="40">
        <v>59155.68</v>
      </c>
      <c r="S29" s="38">
        <v>168.16071158213472</v>
      </c>
      <c r="T29" s="38">
        <v>44.78098410295231</v>
      </c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M29" s="48" t="str">
        <f t="shared" si="3"/>
        <v xml:space="preserve">ДНЗ № 4 «Дюймовочка»
</v>
      </c>
      <c r="AN29" s="47">
        <f t="shared" si="9"/>
        <v>91330.39</v>
      </c>
      <c r="AP29" s="48" t="str">
        <f t="shared" si="4"/>
        <v>ЦРЛ Морг</v>
      </c>
      <c r="AQ29" s="47">
        <f t="shared" si="10"/>
        <v>9986.1589999999997</v>
      </c>
      <c r="AS29" s="48" t="str">
        <f t="shared" si="5"/>
        <v>ЗОШ №5</v>
      </c>
      <c r="AT29" s="47">
        <f t="shared" si="11"/>
        <v>86.137264238797087</v>
      </c>
      <c r="AV29" s="48" t="str">
        <f t="shared" si="6"/>
        <v>Краєзнавчий музей</v>
      </c>
      <c r="AW29" s="47">
        <f t="shared" si="12"/>
        <v>6.4625000000000004</v>
      </c>
    </row>
    <row r="30" spans="2:49" ht="26.4" x14ac:dyDescent="0.3">
      <c r="B30" s="10">
        <v>24</v>
      </c>
      <c r="C30" s="9" t="s">
        <v>27</v>
      </c>
      <c r="D30" s="5" t="s">
        <v>80</v>
      </c>
      <c r="E30" s="5" t="s">
        <v>84</v>
      </c>
      <c r="F30" s="5" t="s">
        <v>41</v>
      </c>
      <c r="G30" s="11">
        <v>1969</v>
      </c>
      <c r="H30" s="13">
        <v>464</v>
      </c>
      <c r="I30" s="33">
        <v>63583.85</v>
      </c>
      <c r="J30" s="35">
        <v>27612.98</v>
      </c>
      <c r="K30" s="35">
        <f t="shared" si="7"/>
        <v>137.03415948275861</v>
      </c>
      <c r="L30" s="35">
        <f t="shared" si="8"/>
        <v>59.510732758620691</v>
      </c>
      <c r="M30" s="36">
        <v>69144.56</v>
      </c>
      <c r="N30" s="41">
        <v>25177.02</v>
      </c>
      <c r="O30" s="14">
        <f t="shared" si="1"/>
        <v>149.01844827586206</v>
      </c>
      <c r="P30" s="14">
        <f t="shared" si="2"/>
        <v>54.260818965517245</v>
      </c>
      <c r="Q30" s="39">
        <v>78026.559999999998</v>
      </c>
      <c r="R30" s="40">
        <v>20778.38</v>
      </c>
      <c r="S30" s="38">
        <v>168.1606896551724</v>
      </c>
      <c r="T30" s="38">
        <v>44.78099137931035</v>
      </c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M30" s="48" t="str">
        <f t="shared" si="3"/>
        <v>ЦРЛ Інфекція</v>
      </c>
      <c r="AN30" s="47">
        <f t="shared" si="9"/>
        <v>78026.559999999998</v>
      </c>
      <c r="AP30" s="48" t="str">
        <f t="shared" si="4"/>
        <v>ЗОШ №1</v>
      </c>
      <c r="AQ30" s="47">
        <f t="shared" si="10"/>
        <v>4918</v>
      </c>
      <c r="AS30" s="48" t="str">
        <f t="shared" si="5"/>
        <v xml:space="preserve">ЗОШ №4 
</v>
      </c>
      <c r="AT30" s="47">
        <f t="shared" si="11"/>
        <v>80.843523447401779</v>
      </c>
      <c r="AV30" s="48" t="str">
        <f t="shared" si="6"/>
        <v>ЗОШ №2</v>
      </c>
      <c r="AW30" s="47">
        <f t="shared" si="12"/>
        <v>5.8388066108606997</v>
      </c>
    </row>
    <row r="31" spans="2:49" ht="26.4" x14ac:dyDescent="0.3">
      <c r="B31" s="10">
        <v>25</v>
      </c>
      <c r="C31" s="7" t="s">
        <v>28</v>
      </c>
      <c r="D31" s="5" t="s">
        <v>80</v>
      </c>
      <c r="E31" s="5" t="s">
        <v>85</v>
      </c>
      <c r="F31" s="12" t="s">
        <v>41</v>
      </c>
      <c r="G31" s="10">
        <v>1969</v>
      </c>
      <c r="H31" s="13">
        <v>350</v>
      </c>
      <c r="I31" s="33">
        <v>47961.95</v>
      </c>
      <c r="J31" s="34">
        <v>20828.75</v>
      </c>
      <c r="K31" s="35">
        <f t="shared" si="7"/>
        <v>137.03414285714285</v>
      </c>
      <c r="L31" s="35">
        <f t="shared" si="8"/>
        <v>59.510714285714286</v>
      </c>
      <c r="M31" s="36">
        <v>52156.45</v>
      </c>
      <c r="N31" s="37">
        <v>18991.28</v>
      </c>
      <c r="O31" s="14">
        <f t="shared" si="1"/>
        <v>149.01842857142856</v>
      </c>
      <c r="P31" s="14">
        <f t="shared" si="2"/>
        <v>54.260799999999996</v>
      </c>
      <c r="Q31" s="39"/>
      <c r="R31" s="40"/>
      <c r="S31" s="38">
        <v>0</v>
      </c>
      <c r="T31" s="38">
        <v>0</v>
      </c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M31" s="48" t="str">
        <f t="shared" si="3"/>
        <v>ЦРЛ Стоматполіклініка</v>
      </c>
      <c r="AN31" s="47">
        <f t="shared" si="9"/>
        <v>73036.399999999994</v>
      </c>
      <c r="AP31" s="48" t="str">
        <f t="shared" si="4"/>
        <v>Бібліотека</v>
      </c>
      <c r="AQ31" s="47">
        <f t="shared" si="10"/>
        <v>4653</v>
      </c>
      <c r="AS31" s="48" t="str">
        <f t="shared" si="5"/>
        <v>ЦРЛ Стоматполіклініка</v>
      </c>
      <c r="AT31" s="47">
        <f t="shared" si="11"/>
        <v>78.365236051502137</v>
      </c>
      <c r="AV31" s="48" t="str">
        <f t="shared" si="6"/>
        <v>ЗОШ №7</v>
      </c>
      <c r="AW31" s="47">
        <f t="shared" si="12"/>
        <v>4.1477099069990828</v>
      </c>
    </row>
    <row r="32" spans="2:49" x14ac:dyDescent="0.3">
      <c r="B32" s="10">
        <v>26</v>
      </c>
      <c r="C32" s="7" t="s">
        <v>29</v>
      </c>
      <c r="D32" s="5" t="s">
        <v>80</v>
      </c>
      <c r="E32" s="5" t="s">
        <v>86</v>
      </c>
      <c r="F32" s="12" t="s">
        <v>41</v>
      </c>
      <c r="G32" s="10">
        <v>1969</v>
      </c>
      <c r="H32" s="13">
        <v>223</v>
      </c>
      <c r="I32" s="33">
        <v>30558.62</v>
      </c>
      <c r="J32" s="34">
        <v>13270.89</v>
      </c>
      <c r="K32" s="35">
        <f t="shared" si="7"/>
        <v>137.03417040358744</v>
      </c>
      <c r="L32" s="35">
        <f t="shared" si="8"/>
        <v>59.510717488789233</v>
      </c>
      <c r="M32" s="36">
        <v>33231.11</v>
      </c>
      <c r="N32" s="37">
        <v>12100.17</v>
      </c>
      <c r="O32" s="14">
        <f t="shared" si="1"/>
        <v>149.01843049327354</v>
      </c>
      <c r="P32" s="14">
        <f t="shared" si="2"/>
        <v>54.260852017937218</v>
      </c>
      <c r="Q32" s="39">
        <v>37499.83</v>
      </c>
      <c r="R32" s="40">
        <v>9986.1589999999997</v>
      </c>
      <c r="S32" s="38">
        <v>168.16067264573991</v>
      </c>
      <c r="T32" s="38">
        <v>44.780982062780268</v>
      </c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M32" s="48" t="str">
        <f t="shared" si="3"/>
        <v>ЗОШ №1 (Будівля їдальні)</v>
      </c>
      <c r="AN32" s="47">
        <f t="shared" si="9"/>
        <v>55184.35</v>
      </c>
      <c r="AP32" s="48" t="str">
        <f t="shared" si="4"/>
        <v>Бібліотека</v>
      </c>
      <c r="AQ32" s="47">
        <f t="shared" si="10"/>
        <v>4653</v>
      </c>
      <c r="AS32" s="48" t="str">
        <f t="shared" si="5"/>
        <v xml:space="preserve">ФОК "Ангар" </v>
      </c>
      <c r="AT32" s="47">
        <f t="shared" si="11"/>
        <v>73.81801000118125</v>
      </c>
      <c r="AV32" s="48" t="str">
        <f t="shared" si="6"/>
        <v>ЗОШ №1</v>
      </c>
      <c r="AW32" s="47">
        <f t="shared" si="12"/>
        <v>3.8617981939536712</v>
      </c>
    </row>
    <row r="33" spans="2:49" ht="39.6" x14ac:dyDescent="0.3">
      <c r="B33" s="10">
        <v>27</v>
      </c>
      <c r="C33" s="9" t="s">
        <v>30</v>
      </c>
      <c r="D33" s="5" t="s">
        <v>80</v>
      </c>
      <c r="E33" s="5" t="s">
        <v>87</v>
      </c>
      <c r="F33" s="5" t="s">
        <v>41</v>
      </c>
      <c r="G33" s="11">
        <v>1969</v>
      </c>
      <c r="H33" s="13">
        <v>932</v>
      </c>
      <c r="I33" s="33">
        <v>104321.1</v>
      </c>
      <c r="J33" s="35">
        <v>338060</v>
      </c>
      <c r="K33" s="35">
        <f t="shared" si="7"/>
        <v>111.93251072961374</v>
      </c>
      <c r="L33" s="35">
        <f t="shared" si="8"/>
        <v>362.725321888412</v>
      </c>
      <c r="M33" s="36">
        <v>88911</v>
      </c>
      <c r="N33" s="41">
        <v>368816</v>
      </c>
      <c r="O33" s="14">
        <f t="shared" si="1"/>
        <v>95.398068669527902</v>
      </c>
      <c r="P33" s="14">
        <f t="shared" si="2"/>
        <v>395.725321888412</v>
      </c>
      <c r="Q33" s="39">
        <v>73036.399999999994</v>
      </c>
      <c r="R33" s="40">
        <v>1843</v>
      </c>
      <c r="S33" s="38">
        <v>78.365236051502137</v>
      </c>
      <c r="T33" s="38">
        <v>1.9774678111587982</v>
      </c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M33" s="48" t="str">
        <f t="shared" si="3"/>
        <v>ЦРЛ Морг</v>
      </c>
      <c r="AN33" s="47">
        <f t="shared" si="9"/>
        <v>37499.83</v>
      </c>
      <c r="AP33" s="48" t="str">
        <f t="shared" si="4"/>
        <v>ЦРЛ Стоматполіклініка</v>
      </c>
      <c r="AQ33" s="47">
        <f t="shared" si="10"/>
        <v>1843</v>
      </c>
      <c r="AS33" s="48" t="str">
        <f t="shared" si="5"/>
        <v>ЗОШ №2</v>
      </c>
      <c r="AT33" s="47">
        <f t="shared" si="11"/>
        <v>68.846404807898693</v>
      </c>
      <c r="AV33" s="48" t="str">
        <f t="shared" si="6"/>
        <v>ЦРЛ Стоматполіклініка</v>
      </c>
      <c r="AW33" s="47">
        <f t="shared" si="12"/>
        <v>1.9774678111587982</v>
      </c>
    </row>
    <row r="34" spans="2:49" x14ac:dyDescent="0.3">
      <c r="B34" s="10">
        <v>28</v>
      </c>
      <c r="C34" s="7" t="s">
        <v>31</v>
      </c>
      <c r="D34" s="5" t="s">
        <v>88</v>
      </c>
      <c r="E34" s="5" t="s">
        <v>89</v>
      </c>
      <c r="F34" s="12" t="s">
        <v>42</v>
      </c>
      <c r="G34" s="10">
        <v>1980</v>
      </c>
      <c r="H34" s="13">
        <v>492</v>
      </c>
      <c r="I34" s="33">
        <v>69743.947</v>
      </c>
      <c r="J34" s="34">
        <v>953</v>
      </c>
      <c r="K34" s="35">
        <f t="shared" si="7"/>
        <v>141.75598983739837</v>
      </c>
      <c r="L34" s="35">
        <f t="shared" si="8"/>
        <v>1.9369918699186992</v>
      </c>
      <c r="M34" s="36">
        <v>59396</v>
      </c>
      <c r="N34" s="37">
        <v>1325</v>
      </c>
      <c r="O34" s="14">
        <f t="shared" si="1"/>
        <v>120.72357723577235</v>
      </c>
      <c r="P34" s="14">
        <f t="shared" si="2"/>
        <v>2.6930894308943087</v>
      </c>
      <c r="Q34" s="39">
        <v>124215.378</v>
      </c>
      <c r="R34" s="40">
        <v>4653</v>
      </c>
      <c r="S34" s="38">
        <v>252.47028048780487</v>
      </c>
      <c r="T34" s="38">
        <v>9.4573170731707314</v>
      </c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M34" s="48" t="str">
        <f t="shared" si="3"/>
        <v>ПК «Хімік»</v>
      </c>
      <c r="AN34" s="47">
        <f t="shared" si="9"/>
        <v>0</v>
      </c>
      <c r="AP34" s="48" t="str">
        <f t="shared" si="4"/>
        <v>ПК «Хімік»</v>
      </c>
      <c r="AQ34" s="47">
        <f t="shared" si="10"/>
        <v>473</v>
      </c>
      <c r="AS34" s="48" t="str">
        <f t="shared" si="5"/>
        <v>МНВК</v>
      </c>
      <c r="AT34" s="47">
        <f t="shared" si="11"/>
        <v>0</v>
      </c>
      <c r="AV34" s="48" t="str">
        <f t="shared" si="6"/>
        <v>ПК «Хімік»</v>
      </c>
      <c r="AW34" s="47">
        <f t="shared" si="12"/>
        <v>5.1390699695784442E-2</v>
      </c>
    </row>
    <row r="35" spans="2:49" ht="26.4" x14ac:dyDescent="0.3">
      <c r="B35" s="10">
        <v>29</v>
      </c>
      <c r="C35" s="7" t="s">
        <v>32</v>
      </c>
      <c r="D35" s="5" t="s">
        <v>90</v>
      </c>
      <c r="E35" s="5" t="s">
        <v>89</v>
      </c>
      <c r="F35" s="12" t="s">
        <v>43</v>
      </c>
      <c r="G35" s="10">
        <v>1977</v>
      </c>
      <c r="H35" s="13">
        <v>720</v>
      </c>
      <c r="I35" s="33">
        <v>103689.538</v>
      </c>
      <c r="J35" s="34">
        <v>729</v>
      </c>
      <c r="K35" s="35">
        <f t="shared" si="7"/>
        <v>144.01324722222222</v>
      </c>
      <c r="L35" s="35">
        <f t="shared" si="8"/>
        <v>1.0125</v>
      </c>
      <c r="M35" s="36">
        <v>110440</v>
      </c>
      <c r="N35" s="37">
        <v>3558</v>
      </c>
      <c r="O35" s="14">
        <f t="shared" si="1"/>
        <v>153.38888888888889</v>
      </c>
      <c r="P35" s="14">
        <f t="shared" si="2"/>
        <v>4.9416666666666664</v>
      </c>
      <c r="Q35" s="39">
        <v>124215.378</v>
      </c>
      <c r="R35" s="40">
        <v>4653</v>
      </c>
      <c r="S35" s="38">
        <v>172.52135833333332</v>
      </c>
      <c r="T35" s="38">
        <v>6.4625000000000004</v>
      </c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M35" s="48" t="e">
        <f t="shared" si="3"/>
        <v>#NUM!</v>
      </c>
      <c r="AN35" s="47" t="e">
        <f t="shared" si="9"/>
        <v>#NUM!</v>
      </c>
      <c r="AP35" s="48" t="e">
        <f t="shared" si="4"/>
        <v>#NUM!</v>
      </c>
      <c r="AQ35" s="47" t="e">
        <f t="shared" si="10"/>
        <v>#NUM!</v>
      </c>
      <c r="AS35" s="48" t="str">
        <f t="shared" si="5"/>
        <v>МНВК</v>
      </c>
      <c r="AT35" s="47">
        <f t="shared" si="11"/>
        <v>0</v>
      </c>
      <c r="AV35" s="48" t="str">
        <f t="shared" si="6"/>
        <v>МНВК</v>
      </c>
      <c r="AW35" s="47">
        <f t="shared" si="12"/>
        <v>0</v>
      </c>
    </row>
    <row r="36" spans="2:49" x14ac:dyDescent="0.3">
      <c r="B36" s="10">
        <v>30</v>
      </c>
      <c r="C36" s="9" t="s">
        <v>33</v>
      </c>
      <c r="D36" s="5" t="s">
        <v>91</v>
      </c>
      <c r="E36" s="5" t="s">
        <v>89</v>
      </c>
      <c r="F36" s="5" t="s">
        <v>44</v>
      </c>
      <c r="G36" s="11">
        <v>1993</v>
      </c>
      <c r="H36" s="13">
        <v>9204</v>
      </c>
      <c r="I36" s="33">
        <v>790274.78200000001</v>
      </c>
      <c r="J36" s="35">
        <v>61922</v>
      </c>
      <c r="K36" s="35">
        <f t="shared" si="7"/>
        <v>85.862101477618424</v>
      </c>
      <c r="L36" s="35">
        <f t="shared" si="8"/>
        <v>6.7277270751847027</v>
      </c>
      <c r="M36" s="36">
        <v>670501</v>
      </c>
      <c r="N36" s="41">
        <v>63734</v>
      </c>
      <c r="O36" s="14">
        <f t="shared" si="1"/>
        <v>72.848870056497177</v>
      </c>
      <c r="P36" s="14">
        <f t="shared" si="2"/>
        <v>6.924598000869187</v>
      </c>
      <c r="Q36" s="39">
        <v>0</v>
      </c>
      <c r="R36" s="40">
        <v>473</v>
      </c>
      <c r="S36" s="38">
        <v>0</v>
      </c>
      <c r="T36" s="38">
        <v>5.1390699695784442E-2</v>
      </c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M36" s="48" t="e">
        <f t="shared" si="3"/>
        <v>#NUM!</v>
      </c>
      <c r="AN36" s="47" t="e">
        <f t="shared" si="9"/>
        <v>#NUM!</v>
      </c>
      <c r="AP36" s="48" t="e">
        <f t="shared" si="4"/>
        <v>#NUM!</v>
      </c>
      <c r="AQ36" s="47" t="e">
        <f t="shared" si="10"/>
        <v>#NUM!</v>
      </c>
      <c r="AS36" s="48" t="str">
        <f t="shared" si="5"/>
        <v>МНВК</v>
      </c>
      <c r="AT36" s="47">
        <f t="shared" si="11"/>
        <v>0</v>
      </c>
      <c r="AV36" s="48" t="str">
        <f t="shared" si="6"/>
        <v>МНВК</v>
      </c>
      <c r="AW36" s="47">
        <f t="shared" si="12"/>
        <v>0</v>
      </c>
    </row>
    <row r="37" spans="2:49" ht="26.4" x14ac:dyDescent="0.3">
      <c r="B37" s="90">
        <v>31</v>
      </c>
      <c r="C37" s="7" t="s">
        <v>34</v>
      </c>
      <c r="D37" s="5" t="s">
        <v>34</v>
      </c>
      <c r="E37" s="5" t="s">
        <v>89</v>
      </c>
      <c r="F37" s="12" t="s">
        <v>44</v>
      </c>
      <c r="G37" s="10">
        <v>1969</v>
      </c>
      <c r="H37" s="13">
        <v>270</v>
      </c>
      <c r="I37" s="33"/>
      <c r="J37" s="34">
        <v>871</v>
      </c>
      <c r="K37" s="35">
        <f t="shared" si="7"/>
        <v>0</v>
      </c>
      <c r="L37" s="35">
        <f t="shared" si="8"/>
        <v>3.2259259259259259</v>
      </c>
      <c r="M37" s="36"/>
      <c r="N37" s="37">
        <v>1443</v>
      </c>
      <c r="O37" s="14">
        <f t="shared" si="1"/>
        <v>0</v>
      </c>
      <c r="P37" s="14">
        <f t="shared" si="2"/>
        <v>5.3444444444444441</v>
      </c>
      <c r="Q37" s="39">
        <v>94842.65</v>
      </c>
      <c r="R37" s="40">
        <v>11636</v>
      </c>
      <c r="S37" s="38">
        <v>351.26907407407407</v>
      </c>
      <c r="T37" s="38">
        <v>43.096296296296295</v>
      </c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M37" s="48" t="e">
        <f t="shared" si="3"/>
        <v>#NUM!</v>
      </c>
      <c r="AN37" s="47" t="e">
        <f t="shared" si="9"/>
        <v>#NUM!</v>
      </c>
      <c r="AP37" s="48" t="e">
        <f t="shared" si="4"/>
        <v>#NUM!</v>
      </c>
      <c r="AQ37" s="47" t="e">
        <f t="shared" si="10"/>
        <v>#NUM!</v>
      </c>
      <c r="AS37" s="48" t="str">
        <f t="shared" si="5"/>
        <v>МНВК</v>
      </c>
      <c r="AT37" s="47">
        <f t="shared" si="11"/>
        <v>0</v>
      </c>
      <c r="AV37" s="48" t="str">
        <f t="shared" si="6"/>
        <v>МНВК</v>
      </c>
      <c r="AW37" s="47">
        <f t="shared" si="12"/>
        <v>0</v>
      </c>
    </row>
    <row r="38" spans="2:49" ht="39.6" x14ac:dyDescent="0.3">
      <c r="B38" s="70">
        <v>32</v>
      </c>
      <c r="C38" s="7" t="s">
        <v>35</v>
      </c>
      <c r="D38" s="5" t="s">
        <v>92</v>
      </c>
      <c r="E38" s="5" t="s">
        <v>93</v>
      </c>
      <c r="F38" s="12" t="s">
        <v>36</v>
      </c>
      <c r="G38" s="10">
        <v>1989</v>
      </c>
      <c r="H38" s="13">
        <v>763.2</v>
      </c>
      <c r="I38" s="33">
        <v>103379</v>
      </c>
      <c r="J38" s="34">
        <v>10147</v>
      </c>
      <c r="K38" s="35">
        <f t="shared" si="7"/>
        <v>135.45466457023059</v>
      </c>
      <c r="L38" s="35">
        <f t="shared" si="8"/>
        <v>13.295335429769391</v>
      </c>
      <c r="M38" s="36">
        <v>90353</v>
      </c>
      <c r="N38" s="37">
        <v>12060</v>
      </c>
      <c r="O38" s="14">
        <f t="shared" si="1"/>
        <v>118.38705450733752</v>
      </c>
      <c r="P38" s="14">
        <f t="shared" si="2"/>
        <v>15.80188679245283</v>
      </c>
      <c r="Q38" s="39"/>
      <c r="R38" s="40"/>
      <c r="S38" s="38">
        <v>0</v>
      </c>
      <c r="T38" s="38">
        <v>0</v>
      </c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M38" s="48" t="e">
        <f t="shared" si="3"/>
        <v>#NUM!</v>
      </c>
      <c r="AN38" s="47" t="e">
        <f t="shared" si="9"/>
        <v>#NUM!</v>
      </c>
      <c r="AP38" s="48" t="e">
        <f t="shared" si="4"/>
        <v>#NUM!</v>
      </c>
      <c r="AQ38" s="47" t="e">
        <f t="shared" si="10"/>
        <v>#NUM!</v>
      </c>
      <c r="AS38" s="48" t="str">
        <f t="shared" si="5"/>
        <v>МНВК</v>
      </c>
      <c r="AT38" s="47">
        <f t="shared" si="11"/>
        <v>0</v>
      </c>
      <c r="AV38" s="48" t="str">
        <f t="shared" si="6"/>
        <v>МНВК</v>
      </c>
      <c r="AW38" s="47">
        <f t="shared" si="12"/>
        <v>0</v>
      </c>
    </row>
    <row r="39" spans="2:49" x14ac:dyDescent="0.3">
      <c r="B39" s="70"/>
      <c r="C39" s="9"/>
      <c r="D39" s="5"/>
      <c r="E39" s="5"/>
      <c r="F39" s="5"/>
      <c r="G39" s="11"/>
      <c r="H39" s="13"/>
      <c r="I39" s="33"/>
      <c r="J39" s="35"/>
      <c r="K39" s="35"/>
      <c r="L39" s="35"/>
      <c r="M39" s="36"/>
      <c r="N39" s="41"/>
      <c r="O39" s="14"/>
      <c r="P39" s="14"/>
      <c r="Q39" s="39"/>
      <c r="R39" s="40"/>
      <c r="S39" s="38"/>
      <c r="T39" s="38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M39" s="48" t="e">
        <f t="shared" ref="AM39:AM70" si="13">INDEX(C$7:C$85,MATCH(LARGE(Q$7:Q$85,ROW()-ROW($Q$6)),Q$7:Q$85,0))</f>
        <v>#NUM!</v>
      </c>
      <c r="AN39" s="47" t="e">
        <f t="shared" si="9"/>
        <v>#NUM!</v>
      </c>
      <c r="AP39" s="48" t="e">
        <f t="shared" ref="AP39:AP70" si="14">INDEX(C$7:C$85,MATCH(LARGE(R$7:R$85,ROW()-ROW($Q$6)),R$7:R$85,0))</f>
        <v>#NUM!</v>
      </c>
      <c r="AQ39" s="47" t="e">
        <f t="shared" si="10"/>
        <v>#NUM!</v>
      </c>
      <c r="AS39" s="48" t="e">
        <f t="shared" ref="AS39:AS70" si="15">INDEX(C$7:C$85,MATCH(LARGE(S$7:S$85,ROW()-ROW($Q$6)),S$7:S$85,0))</f>
        <v>#NUM!</v>
      </c>
      <c r="AT39" s="47" t="e">
        <f t="shared" si="11"/>
        <v>#NUM!</v>
      </c>
      <c r="AV39" s="48" t="e">
        <f t="shared" ref="AV39:AV70" si="16">INDEX(C$7:C$85,MATCH(LARGE(T$7:T$85,ROW()-ROW($Q$6)),T$7:T$85,0))</f>
        <v>#NUM!</v>
      </c>
      <c r="AW39" s="47" t="e">
        <f t="shared" si="12"/>
        <v>#NUM!</v>
      </c>
    </row>
    <row r="40" spans="2:49" x14ac:dyDescent="0.3">
      <c r="B40" s="70"/>
      <c r="C40" s="7"/>
      <c r="D40" s="5"/>
      <c r="E40" s="5"/>
      <c r="F40" s="12"/>
      <c r="G40" s="10"/>
      <c r="H40" s="13"/>
      <c r="I40" s="33"/>
      <c r="J40" s="34"/>
      <c r="K40" s="35"/>
      <c r="L40" s="35"/>
      <c r="M40" s="36"/>
      <c r="N40" s="37"/>
      <c r="O40" s="14"/>
      <c r="P40" s="14"/>
      <c r="Q40" s="39"/>
      <c r="R40" s="40"/>
      <c r="S40" s="38"/>
      <c r="T40" s="38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M40" s="48" t="e">
        <f t="shared" si="13"/>
        <v>#NUM!</v>
      </c>
      <c r="AN40" s="47" t="e">
        <f t="shared" si="9"/>
        <v>#NUM!</v>
      </c>
      <c r="AP40" s="48" t="e">
        <f t="shared" si="14"/>
        <v>#NUM!</v>
      </c>
      <c r="AQ40" s="47" t="e">
        <f t="shared" si="10"/>
        <v>#NUM!</v>
      </c>
      <c r="AS40" s="48" t="e">
        <f t="shared" si="15"/>
        <v>#NUM!</v>
      </c>
      <c r="AT40" s="47" t="e">
        <f t="shared" si="11"/>
        <v>#NUM!</v>
      </c>
      <c r="AV40" s="48" t="e">
        <f t="shared" si="16"/>
        <v>#NUM!</v>
      </c>
      <c r="AW40" s="47" t="e">
        <f t="shared" si="12"/>
        <v>#NUM!</v>
      </c>
    </row>
    <row r="41" spans="2:49" x14ac:dyDescent="0.3">
      <c r="B41" s="70"/>
      <c r="C41" s="7"/>
      <c r="D41" s="5"/>
      <c r="E41" s="5"/>
      <c r="F41" s="12"/>
      <c r="G41" s="10"/>
      <c r="H41" s="13"/>
      <c r="I41" s="33"/>
      <c r="J41" s="34"/>
      <c r="K41" s="35"/>
      <c r="L41" s="35"/>
      <c r="M41" s="36"/>
      <c r="N41" s="37"/>
      <c r="O41" s="14"/>
      <c r="P41" s="14"/>
      <c r="Q41" s="39"/>
      <c r="R41" s="40"/>
      <c r="S41" s="38"/>
      <c r="T41" s="38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M41" s="48" t="e">
        <f t="shared" si="13"/>
        <v>#NUM!</v>
      </c>
      <c r="AN41" s="47" t="e">
        <f t="shared" si="9"/>
        <v>#NUM!</v>
      </c>
      <c r="AP41" s="48" t="e">
        <f t="shared" si="14"/>
        <v>#NUM!</v>
      </c>
      <c r="AQ41" s="47" t="e">
        <f t="shared" si="10"/>
        <v>#NUM!</v>
      </c>
      <c r="AS41" s="48" t="e">
        <f t="shared" si="15"/>
        <v>#NUM!</v>
      </c>
      <c r="AT41" s="47" t="e">
        <f t="shared" si="11"/>
        <v>#NUM!</v>
      </c>
      <c r="AV41" s="48" t="e">
        <f t="shared" si="16"/>
        <v>#NUM!</v>
      </c>
      <c r="AW41" s="47" t="e">
        <f t="shared" si="12"/>
        <v>#NUM!</v>
      </c>
    </row>
    <row r="42" spans="2:49" x14ac:dyDescent="0.3">
      <c r="B42" s="70"/>
      <c r="C42" s="9"/>
      <c r="D42" s="5"/>
      <c r="E42" s="5"/>
      <c r="F42" s="5"/>
      <c r="G42" s="11"/>
      <c r="H42" s="13"/>
      <c r="I42" s="33"/>
      <c r="J42" s="35"/>
      <c r="K42" s="35"/>
      <c r="L42" s="35"/>
      <c r="M42" s="36"/>
      <c r="N42" s="41"/>
      <c r="O42" s="14"/>
      <c r="P42" s="14"/>
      <c r="Q42" s="39"/>
      <c r="R42" s="40"/>
      <c r="S42" s="38"/>
      <c r="T42" s="38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M42" s="48" t="e">
        <f t="shared" si="13"/>
        <v>#NUM!</v>
      </c>
      <c r="AN42" s="47" t="e">
        <f t="shared" si="9"/>
        <v>#NUM!</v>
      </c>
      <c r="AP42" s="48" t="e">
        <f t="shared" si="14"/>
        <v>#NUM!</v>
      </c>
      <c r="AQ42" s="47" t="e">
        <f t="shared" si="10"/>
        <v>#NUM!</v>
      </c>
      <c r="AS42" s="48" t="e">
        <f t="shared" si="15"/>
        <v>#NUM!</v>
      </c>
      <c r="AT42" s="47" t="e">
        <f t="shared" si="11"/>
        <v>#NUM!</v>
      </c>
      <c r="AV42" s="48" t="e">
        <f t="shared" si="16"/>
        <v>#NUM!</v>
      </c>
      <c r="AW42" s="47" t="e">
        <f t="shared" si="12"/>
        <v>#NUM!</v>
      </c>
    </row>
    <row r="43" spans="2:49" x14ac:dyDescent="0.3">
      <c r="B43" s="70"/>
      <c r="C43" s="7"/>
      <c r="D43" s="5"/>
      <c r="E43" s="5"/>
      <c r="F43" s="12"/>
      <c r="G43" s="10"/>
      <c r="H43" s="13"/>
      <c r="I43" s="33"/>
      <c r="J43" s="34"/>
      <c r="K43" s="35"/>
      <c r="L43" s="35"/>
      <c r="M43" s="36"/>
      <c r="N43" s="37"/>
      <c r="O43" s="14"/>
      <c r="P43" s="14"/>
      <c r="Q43" s="39"/>
      <c r="R43" s="40"/>
      <c r="S43" s="38"/>
      <c r="T43" s="38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M43" s="48" t="e">
        <f t="shared" si="13"/>
        <v>#NUM!</v>
      </c>
      <c r="AN43" s="47" t="e">
        <f t="shared" si="9"/>
        <v>#NUM!</v>
      </c>
      <c r="AP43" s="48" t="e">
        <f t="shared" si="14"/>
        <v>#NUM!</v>
      </c>
      <c r="AQ43" s="47" t="e">
        <f t="shared" si="10"/>
        <v>#NUM!</v>
      </c>
      <c r="AS43" s="48" t="e">
        <f t="shared" si="15"/>
        <v>#NUM!</v>
      </c>
      <c r="AT43" s="47" t="e">
        <f t="shared" si="11"/>
        <v>#NUM!</v>
      </c>
      <c r="AV43" s="48" t="e">
        <f t="shared" si="16"/>
        <v>#NUM!</v>
      </c>
      <c r="AW43" s="47" t="e">
        <f t="shared" si="12"/>
        <v>#NUM!</v>
      </c>
    </row>
    <row r="44" spans="2:49" x14ac:dyDescent="0.3">
      <c r="B44" s="70"/>
      <c r="C44" s="7"/>
      <c r="D44" s="5"/>
      <c r="E44" s="5"/>
      <c r="F44" s="12"/>
      <c r="G44" s="10"/>
      <c r="H44" s="13"/>
      <c r="I44" s="33"/>
      <c r="J44" s="34"/>
      <c r="K44" s="35"/>
      <c r="L44" s="35"/>
      <c r="M44" s="36"/>
      <c r="N44" s="37"/>
      <c r="O44" s="14"/>
      <c r="P44" s="14"/>
      <c r="Q44" s="39"/>
      <c r="R44" s="40"/>
      <c r="S44" s="38"/>
      <c r="T44" s="38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M44" s="48" t="e">
        <f t="shared" si="13"/>
        <v>#NUM!</v>
      </c>
      <c r="AN44" s="47" t="e">
        <f t="shared" si="9"/>
        <v>#NUM!</v>
      </c>
      <c r="AP44" s="48" t="e">
        <f t="shared" si="14"/>
        <v>#NUM!</v>
      </c>
      <c r="AQ44" s="47" t="e">
        <f t="shared" si="10"/>
        <v>#NUM!</v>
      </c>
      <c r="AS44" s="48" t="e">
        <f t="shared" si="15"/>
        <v>#NUM!</v>
      </c>
      <c r="AT44" s="47" t="e">
        <f t="shared" si="11"/>
        <v>#NUM!</v>
      </c>
      <c r="AV44" s="48" t="e">
        <f t="shared" si="16"/>
        <v>#NUM!</v>
      </c>
      <c r="AW44" s="47" t="e">
        <f t="shared" si="12"/>
        <v>#NUM!</v>
      </c>
    </row>
    <row r="45" spans="2:49" x14ac:dyDescent="0.3">
      <c r="B45" s="70"/>
      <c r="C45" s="9"/>
      <c r="D45" s="5"/>
      <c r="E45" s="5"/>
      <c r="F45" s="5"/>
      <c r="G45" s="11"/>
      <c r="H45" s="13"/>
      <c r="I45" s="33"/>
      <c r="J45" s="35"/>
      <c r="K45" s="35"/>
      <c r="L45" s="35"/>
      <c r="M45" s="36"/>
      <c r="N45" s="41"/>
      <c r="O45" s="14"/>
      <c r="P45" s="14"/>
      <c r="Q45" s="39"/>
      <c r="R45" s="40"/>
      <c r="S45" s="38"/>
      <c r="T45" s="38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M45" s="48" t="e">
        <f t="shared" si="13"/>
        <v>#NUM!</v>
      </c>
      <c r="AN45" s="47" t="e">
        <f t="shared" si="9"/>
        <v>#NUM!</v>
      </c>
      <c r="AP45" s="48" t="e">
        <f t="shared" si="14"/>
        <v>#NUM!</v>
      </c>
      <c r="AQ45" s="47" t="e">
        <f t="shared" si="10"/>
        <v>#NUM!</v>
      </c>
      <c r="AS45" s="48" t="e">
        <f t="shared" si="15"/>
        <v>#NUM!</v>
      </c>
      <c r="AT45" s="47" t="e">
        <f t="shared" si="11"/>
        <v>#NUM!</v>
      </c>
      <c r="AV45" s="48" t="e">
        <f t="shared" si="16"/>
        <v>#NUM!</v>
      </c>
      <c r="AW45" s="47" t="e">
        <f t="shared" si="12"/>
        <v>#NUM!</v>
      </c>
    </row>
    <row r="46" spans="2:49" x14ac:dyDescent="0.3">
      <c r="B46" s="70"/>
      <c r="C46" s="7"/>
      <c r="D46" s="5"/>
      <c r="E46" s="5"/>
      <c r="F46" s="12"/>
      <c r="G46" s="10"/>
      <c r="H46" s="13"/>
      <c r="I46" s="33"/>
      <c r="J46" s="34"/>
      <c r="K46" s="35"/>
      <c r="L46" s="35"/>
      <c r="M46" s="36"/>
      <c r="N46" s="37"/>
      <c r="O46" s="14"/>
      <c r="P46" s="14"/>
      <c r="Q46" s="39"/>
      <c r="R46" s="40"/>
      <c r="S46" s="38"/>
      <c r="T46" s="38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M46" s="48" t="e">
        <f t="shared" si="13"/>
        <v>#NUM!</v>
      </c>
      <c r="AN46" s="47" t="e">
        <f t="shared" si="9"/>
        <v>#NUM!</v>
      </c>
      <c r="AP46" s="48" t="e">
        <f t="shared" si="14"/>
        <v>#NUM!</v>
      </c>
      <c r="AQ46" s="47" t="e">
        <f t="shared" si="10"/>
        <v>#NUM!</v>
      </c>
      <c r="AS46" s="48" t="e">
        <f t="shared" si="15"/>
        <v>#NUM!</v>
      </c>
      <c r="AT46" s="47" t="e">
        <f t="shared" si="11"/>
        <v>#NUM!</v>
      </c>
      <c r="AV46" s="48" t="e">
        <f t="shared" si="16"/>
        <v>#NUM!</v>
      </c>
      <c r="AW46" s="47" t="e">
        <f t="shared" si="12"/>
        <v>#NUM!</v>
      </c>
    </row>
    <row r="47" spans="2:49" x14ac:dyDescent="0.3">
      <c r="B47" s="70"/>
      <c r="C47" s="7"/>
      <c r="D47" s="5"/>
      <c r="E47" s="5"/>
      <c r="F47" s="12"/>
      <c r="G47" s="10"/>
      <c r="H47" s="13"/>
      <c r="I47" s="33"/>
      <c r="J47" s="34"/>
      <c r="K47" s="35"/>
      <c r="L47" s="35"/>
      <c r="M47" s="36"/>
      <c r="N47" s="37"/>
      <c r="O47" s="14"/>
      <c r="P47" s="14"/>
      <c r="Q47" s="39"/>
      <c r="R47" s="40"/>
      <c r="S47" s="38"/>
      <c r="T47" s="38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M47" s="48" t="e">
        <f t="shared" si="13"/>
        <v>#NUM!</v>
      </c>
      <c r="AN47" s="47" t="e">
        <f t="shared" si="9"/>
        <v>#NUM!</v>
      </c>
      <c r="AP47" s="48" t="e">
        <f t="shared" si="14"/>
        <v>#NUM!</v>
      </c>
      <c r="AQ47" s="47" t="e">
        <f t="shared" si="10"/>
        <v>#NUM!</v>
      </c>
      <c r="AS47" s="48" t="e">
        <f t="shared" si="15"/>
        <v>#NUM!</v>
      </c>
      <c r="AT47" s="47" t="e">
        <f t="shared" si="11"/>
        <v>#NUM!</v>
      </c>
      <c r="AV47" s="48" t="e">
        <f t="shared" si="16"/>
        <v>#NUM!</v>
      </c>
      <c r="AW47" s="47" t="e">
        <f t="shared" si="12"/>
        <v>#NUM!</v>
      </c>
    </row>
    <row r="48" spans="2:49" x14ac:dyDescent="0.3">
      <c r="B48" s="70"/>
      <c r="C48" s="9"/>
      <c r="D48" s="5"/>
      <c r="E48" s="5"/>
      <c r="F48" s="5"/>
      <c r="G48" s="11"/>
      <c r="H48" s="13"/>
      <c r="I48" s="33"/>
      <c r="J48" s="35"/>
      <c r="K48" s="35"/>
      <c r="L48" s="35"/>
      <c r="M48" s="36"/>
      <c r="N48" s="41"/>
      <c r="O48" s="14"/>
      <c r="P48" s="14"/>
      <c r="Q48" s="39"/>
      <c r="R48" s="40"/>
      <c r="S48" s="38"/>
      <c r="T48" s="38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M48" s="48" t="e">
        <f t="shared" si="13"/>
        <v>#NUM!</v>
      </c>
      <c r="AN48" s="47" t="e">
        <f t="shared" si="9"/>
        <v>#NUM!</v>
      </c>
      <c r="AP48" s="48" t="e">
        <f t="shared" si="14"/>
        <v>#NUM!</v>
      </c>
      <c r="AQ48" s="47" t="e">
        <f t="shared" si="10"/>
        <v>#NUM!</v>
      </c>
      <c r="AS48" s="48" t="e">
        <f t="shared" si="15"/>
        <v>#NUM!</v>
      </c>
      <c r="AT48" s="47" t="e">
        <f t="shared" si="11"/>
        <v>#NUM!</v>
      </c>
      <c r="AV48" s="48" t="e">
        <f t="shared" si="16"/>
        <v>#NUM!</v>
      </c>
      <c r="AW48" s="47" t="e">
        <f t="shared" si="12"/>
        <v>#NUM!</v>
      </c>
    </row>
    <row r="49" spans="2:49" x14ac:dyDescent="0.3">
      <c r="B49" s="70"/>
      <c r="C49" s="7"/>
      <c r="D49" s="5"/>
      <c r="E49" s="5"/>
      <c r="F49" s="12"/>
      <c r="G49" s="10"/>
      <c r="H49" s="13"/>
      <c r="I49" s="33"/>
      <c r="J49" s="34"/>
      <c r="K49" s="35"/>
      <c r="L49" s="35"/>
      <c r="M49" s="36"/>
      <c r="N49" s="37"/>
      <c r="O49" s="14"/>
      <c r="P49" s="14"/>
      <c r="Q49" s="39"/>
      <c r="R49" s="40"/>
      <c r="S49" s="38"/>
      <c r="T49" s="38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M49" s="48" t="e">
        <f t="shared" si="13"/>
        <v>#NUM!</v>
      </c>
      <c r="AN49" s="47" t="e">
        <f t="shared" si="9"/>
        <v>#NUM!</v>
      </c>
      <c r="AP49" s="48" t="e">
        <f t="shared" si="14"/>
        <v>#NUM!</v>
      </c>
      <c r="AQ49" s="47" t="e">
        <f t="shared" si="10"/>
        <v>#NUM!</v>
      </c>
      <c r="AS49" s="48" t="e">
        <f t="shared" si="15"/>
        <v>#NUM!</v>
      </c>
      <c r="AT49" s="47" t="e">
        <f t="shared" si="11"/>
        <v>#NUM!</v>
      </c>
      <c r="AV49" s="48" t="e">
        <f t="shared" si="16"/>
        <v>#NUM!</v>
      </c>
      <c r="AW49" s="47" t="e">
        <f t="shared" si="12"/>
        <v>#NUM!</v>
      </c>
    </row>
    <row r="50" spans="2:49" x14ac:dyDescent="0.3">
      <c r="B50" s="70"/>
      <c r="C50" s="7"/>
      <c r="D50" s="5"/>
      <c r="E50" s="5"/>
      <c r="F50" s="12"/>
      <c r="G50" s="10"/>
      <c r="H50" s="13"/>
      <c r="I50" s="33"/>
      <c r="J50" s="34"/>
      <c r="K50" s="35"/>
      <c r="L50" s="35"/>
      <c r="M50" s="36"/>
      <c r="N50" s="37"/>
      <c r="O50" s="14"/>
      <c r="P50" s="14"/>
      <c r="Q50" s="39"/>
      <c r="R50" s="40"/>
      <c r="S50" s="38"/>
      <c r="T50" s="38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M50" s="48" t="e">
        <f t="shared" si="13"/>
        <v>#NUM!</v>
      </c>
      <c r="AN50" s="47" t="e">
        <f t="shared" si="9"/>
        <v>#NUM!</v>
      </c>
      <c r="AP50" s="48" t="e">
        <f t="shared" si="14"/>
        <v>#NUM!</v>
      </c>
      <c r="AQ50" s="47" t="e">
        <f t="shared" si="10"/>
        <v>#NUM!</v>
      </c>
      <c r="AS50" s="48" t="e">
        <f t="shared" si="15"/>
        <v>#NUM!</v>
      </c>
      <c r="AT50" s="47" t="e">
        <f t="shared" si="11"/>
        <v>#NUM!</v>
      </c>
      <c r="AV50" s="48" t="e">
        <f t="shared" si="16"/>
        <v>#NUM!</v>
      </c>
      <c r="AW50" s="47" t="e">
        <f t="shared" si="12"/>
        <v>#NUM!</v>
      </c>
    </row>
    <row r="51" spans="2:49" x14ac:dyDescent="0.3">
      <c r="B51" s="70"/>
      <c r="C51" s="9"/>
      <c r="D51" s="5"/>
      <c r="E51" s="5"/>
      <c r="F51" s="5"/>
      <c r="G51" s="11"/>
      <c r="H51" s="13"/>
      <c r="I51" s="33"/>
      <c r="J51" s="35"/>
      <c r="K51" s="35"/>
      <c r="L51" s="35"/>
      <c r="M51" s="36"/>
      <c r="N51" s="41"/>
      <c r="O51" s="14"/>
      <c r="P51" s="14"/>
      <c r="Q51" s="39"/>
      <c r="R51" s="40"/>
      <c r="S51" s="38"/>
      <c r="T51" s="38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M51" s="48" t="e">
        <f t="shared" si="13"/>
        <v>#NUM!</v>
      </c>
      <c r="AN51" s="47" t="e">
        <f t="shared" si="9"/>
        <v>#NUM!</v>
      </c>
      <c r="AP51" s="48" t="e">
        <f t="shared" si="14"/>
        <v>#NUM!</v>
      </c>
      <c r="AQ51" s="47" t="e">
        <f t="shared" si="10"/>
        <v>#NUM!</v>
      </c>
      <c r="AS51" s="48" t="e">
        <f t="shared" si="15"/>
        <v>#NUM!</v>
      </c>
      <c r="AT51" s="47" t="e">
        <f t="shared" si="11"/>
        <v>#NUM!</v>
      </c>
      <c r="AV51" s="48" t="e">
        <f t="shared" si="16"/>
        <v>#NUM!</v>
      </c>
      <c r="AW51" s="47" t="e">
        <f t="shared" si="12"/>
        <v>#NUM!</v>
      </c>
    </row>
    <row r="52" spans="2:49" x14ac:dyDescent="0.3">
      <c r="B52" s="70"/>
      <c r="C52" s="7"/>
      <c r="D52" s="5"/>
      <c r="E52" s="5"/>
      <c r="F52" s="12"/>
      <c r="G52" s="10"/>
      <c r="H52" s="13"/>
      <c r="I52" s="33"/>
      <c r="J52" s="34"/>
      <c r="K52" s="35"/>
      <c r="L52" s="35"/>
      <c r="M52" s="36"/>
      <c r="N52" s="37"/>
      <c r="O52" s="14"/>
      <c r="P52" s="14"/>
      <c r="Q52" s="39"/>
      <c r="R52" s="40"/>
      <c r="S52" s="38"/>
      <c r="T52" s="38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M52" s="48" t="e">
        <f t="shared" si="13"/>
        <v>#NUM!</v>
      </c>
      <c r="AN52" s="47" t="e">
        <f t="shared" si="9"/>
        <v>#NUM!</v>
      </c>
      <c r="AP52" s="48" t="e">
        <f t="shared" si="14"/>
        <v>#NUM!</v>
      </c>
      <c r="AQ52" s="47" t="e">
        <f t="shared" si="10"/>
        <v>#NUM!</v>
      </c>
      <c r="AS52" s="48" t="e">
        <f t="shared" si="15"/>
        <v>#NUM!</v>
      </c>
      <c r="AT52" s="47" t="e">
        <f t="shared" si="11"/>
        <v>#NUM!</v>
      </c>
      <c r="AV52" s="48" t="e">
        <f t="shared" si="16"/>
        <v>#NUM!</v>
      </c>
      <c r="AW52" s="47" t="e">
        <f t="shared" si="12"/>
        <v>#NUM!</v>
      </c>
    </row>
    <row r="53" spans="2:49" x14ac:dyDescent="0.3">
      <c r="B53" s="70"/>
      <c r="C53" s="7"/>
      <c r="D53" s="5"/>
      <c r="E53" s="5"/>
      <c r="F53" s="12"/>
      <c r="G53" s="10"/>
      <c r="H53" s="13"/>
      <c r="I53" s="33"/>
      <c r="J53" s="34"/>
      <c r="K53" s="35"/>
      <c r="L53" s="35"/>
      <c r="M53" s="36"/>
      <c r="N53" s="37"/>
      <c r="O53" s="14"/>
      <c r="P53" s="14"/>
      <c r="Q53" s="39"/>
      <c r="R53" s="40"/>
      <c r="S53" s="38"/>
      <c r="T53" s="38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M53" s="48" t="e">
        <f t="shared" si="13"/>
        <v>#NUM!</v>
      </c>
      <c r="AN53" s="47" t="e">
        <f t="shared" si="9"/>
        <v>#NUM!</v>
      </c>
      <c r="AP53" s="48" t="e">
        <f t="shared" si="14"/>
        <v>#NUM!</v>
      </c>
      <c r="AQ53" s="47" t="e">
        <f t="shared" si="10"/>
        <v>#NUM!</v>
      </c>
      <c r="AS53" s="48" t="e">
        <f t="shared" si="15"/>
        <v>#NUM!</v>
      </c>
      <c r="AT53" s="47" t="e">
        <f t="shared" si="11"/>
        <v>#NUM!</v>
      </c>
      <c r="AV53" s="48" t="e">
        <f t="shared" si="16"/>
        <v>#NUM!</v>
      </c>
      <c r="AW53" s="47" t="e">
        <f t="shared" si="12"/>
        <v>#NUM!</v>
      </c>
    </row>
    <row r="54" spans="2:49" x14ac:dyDescent="0.3">
      <c r="B54" s="70"/>
      <c r="C54" s="9"/>
      <c r="D54" s="5"/>
      <c r="E54" s="5"/>
      <c r="F54" s="5"/>
      <c r="G54" s="11"/>
      <c r="H54" s="13"/>
      <c r="I54" s="33"/>
      <c r="J54" s="35"/>
      <c r="K54" s="35"/>
      <c r="L54" s="35"/>
      <c r="M54" s="36"/>
      <c r="N54" s="41"/>
      <c r="O54" s="14"/>
      <c r="P54" s="14"/>
      <c r="Q54" s="39"/>
      <c r="R54" s="40"/>
      <c r="S54" s="38"/>
      <c r="T54" s="38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M54" s="48" t="e">
        <f t="shared" si="13"/>
        <v>#NUM!</v>
      </c>
      <c r="AN54" s="47" t="e">
        <f t="shared" si="9"/>
        <v>#NUM!</v>
      </c>
      <c r="AP54" s="48" t="e">
        <f t="shared" si="14"/>
        <v>#NUM!</v>
      </c>
      <c r="AQ54" s="47" t="e">
        <f t="shared" si="10"/>
        <v>#NUM!</v>
      </c>
      <c r="AS54" s="48" t="e">
        <f t="shared" si="15"/>
        <v>#NUM!</v>
      </c>
      <c r="AT54" s="47" t="e">
        <f t="shared" si="11"/>
        <v>#NUM!</v>
      </c>
      <c r="AV54" s="48" t="e">
        <f t="shared" si="16"/>
        <v>#NUM!</v>
      </c>
      <c r="AW54" s="47" t="e">
        <f t="shared" si="12"/>
        <v>#NUM!</v>
      </c>
    </row>
    <row r="55" spans="2:49" x14ac:dyDescent="0.3">
      <c r="B55" s="70"/>
      <c r="C55" s="7"/>
      <c r="D55" s="5"/>
      <c r="E55" s="5"/>
      <c r="F55" s="12"/>
      <c r="G55" s="10"/>
      <c r="H55" s="13"/>
      <c r="I55" s="33"/>
      <c r="J55" s="34"/>
      <c r="K55" s="35"/>
      <c r="L55" s="35"/>
      <c r="M55" s="36"/>
      <c r="N55" s="37"/>
      <c r="O55" s="14"/>
      <c r="P55" s="14"/>
      <c r="Q55" s="39"/>
      <c r="R55" s="40"/>
      <c r="S55" s="38"/>
      <c r="T55" s="38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M55" s="48" t="e">
        <f t="shared" si="13"/>
        <v>#NUM!</v>
      </c>
      <c r="AN55" s="47" t="e">
        <f t="shared" si="9"/>
        <v>#NUM!</v>
      </c>
      <c r="AP55" s="48" t="e">
        <f t="shared" si="14"/>
        <v>#NUM!</v>
      </c>
      <c r="AQ55" s="47" t="e">
        <f t="shared" si="10"/>
        <v>#NUM!</v>
      </c>
      <c r="AS55" s="48" t="e">
        <f t="shared" si="15"/>
        <v>#NUM!</v>
      </c>
      <c r="AT55" s="47" t="e">
        <f t="shared" si="11"/>
        <v>#NUM!</v>
      </c>
      <c r="AV55" s="48" t="e">
        <f t="shared" si="16"/>
        <v>#NUM!</v>
      </c>
      <c r="AW55" s="47" t="e">
        <f t="shared" si="12"/>
        <v>#NUM!</v>
      </c>
    </row>
    <row r="56" spans="2:49" x14ac:dyDescent="0.3">
      <c r="B56" s="70"/>
      <c r="C56" s="7"/>
      <c r="D56" s="5"/>
      <c r="E56" s="5"/>
      <c r="F56" s="12"/>
      <c r="G56" s="10"/>
      <c r="H56" s="13"/>
      <c r="I56" s="33"/>
      <c r="J56" s="34"/>
      <c r="K56" s="35"/>
      <c r="L56" s="35"/>
      <c r="M56" s="36"/>
      <c r="N56" s="37"/>
      <c r="O56" s="14"/>
      <c r="P56" s="14"/>
      <c r="Q56" s="39"/>
      <c r="R56" s="40"/>
      <c r="S56" s="38"/>
      <c r="T56" s="38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M56" s="48" t="e">
        <f t="shared" si="13"/>
        <v>#NUM!</v>
      </c>
      <c r="AN56" s="47" t="e">
        <f t="shared" si="9"/>
        <v>#NUM!</v>
      </c>
      <c r="AP56" s="48" t="e">
        <f t="shared" si="14"/>
        <v>#NUM!</v>
      </c>
      <c r="AQ56" s="47" t="e">
        <f t="shared" si="10"/>
        <v>#NUM!</v>
      </c>
      <c r="AS56" s="48" t="e">
        <f t="shared" si="15"/>
        <v>#NUM!</v>
      </c>
      <c r="AT56" s="47" t="e">
        <f t="shared" si="11"/>
        <v>#NUM!</v>
      </c>
      <c r="AV56" s="48" t="e">
        <f t="shared" si="16"/>
        <v>#NUM!</v>
      </c>
      <c r="AW56" s="47" t="e">
        <f t="shared" si="12"/>
        <v>#NUM!</v>
      </c>
    </row>
    <row r="57" spans="2:49" x14ac:dyDescent="0.3">
      <c r="B57" s="70"/>
      <c r="C57" s="9"/>
      <c r="D57" s="5"/>
      <c r="E57" s="5"/>
      <c r="F57" s="5"/>
      <c r="G57" s="11"/>
      <c r="H57" s="13"/>
      <c r="I57" s="33"/>
      <c r="J57" s="35"/>
      <c r="K57" s="35"/>
      <c r="L57" s="35"/>
      <c r="M57" s="36"/>
      <c r="N57" s="41"/>
      <c r="O57" s="14"/>
      <c r="P57" s="14"/>
      <c r="Q57" s="39"/>
      <c r="R57" s="40"/>
      <c r="S57" s="38"/>
      <c r="T57" s="38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M57" s="48" t="e">
        <f t="shared" si="13"/>
        <v>#NUM!</v>
      </c>
      <c r="AN57" s="47" t="e">
        <f t="shared" si="9"/>
        <v>#NUM!</v>
      </c>
      <c r="AP57" s="48" t="e">
        <f t="shared" si="14"/>
        <v>#NUM!</v>
      </c>
      <c r="AQ57" s="47" t="e">
        <f t="shared" si="10"/>
        <v>#NUM!</v>
      </c>
      <c r="AS57" s="48" t="e">
        <f t="shared" si="15"/>
        <v>#NUM!</v>
      </c>
      <c r="AT57" s="47" t="e">
        <f t="shared" si="11"/>
        <v>#NUM!</v>
      </c>
      <c r="AV57" s="48" t="e">
        <f t="shared" si="16"/>
        <v>#NUM!</v>
      </c>
      <c r="AW57" s="47" t="e">
        <f t="shared" si="12"/>
        <v>#NUM!</v>
      </c>
    </row>
    <row r="58" spans="2:49" x14ac:dyDescent="0.3">
      <c r="B58" s="70"/>
      <c r="C58" s="7"/>
      <c r="D58" s="5"/>
      <c r="E58" s="5"/>
      <c r="F58" s="12"/>
      <c r="G58" s="10"/>
      <c r="H58" s="13"/>
      <c r="I58" s="33"/>
      <c r="J58" s="34"/>
      <c r="K58" s="35"/>
      <c r="L58" s="35"/>
      <c r="M58" s="36"/>
      <c r="N58" s="37"/>
      <c r="O58" s="14"/>
      <c r="P58" s="14"/>
      <c r="Q58" s="39"/>
      <c r="R58" s="40"/>
      <c r="S58" s="38"/>
      <c r="T58" s="38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M58" s="48" t="e">
        <f t="shared" si="13"/>
        <v>#NUM!</v>
      </c>
      <c r="AN58" s="47" t="e">
        <f t="shared" si="9"/>
        <v>#NUM!</v>
      </c>
      <c r="AP58" s="48" t="e">
        <f t="shared" si="14"/>
        <v>#NUM!</v>
      </c>
      <c r="AQ58" s="47" t="e">
        <f t="shared" si="10"/>
        <v>#NUM!</v>
      </c>
      <c r="AS58" s="48" t="e">
        <f t="shared" si="15"/>
        <v>#NUM!</v>
      </c>
      <c r="AT58" s="47" t="e">
        <f t="shared" si="11"/>
        <v>#NUM!</v>
      </c>
      <c r="AV58" s="48" t="e">
        <f t="shared" si="16"/>
        <v>#NUM!</v>
      </c>
      <c r="AW58" s="47" t="e">
        <f t="shared" si="12"/>
        <v>#NUM!</v>
      </c>
    </row>
    <row r="59" spans="2:49" x14ac:dyDescent="0.3">
      <c r="B59" s="70"/>
      <c r="C59" s="7"/>
      <c r="D59" s="5"/>
      <c r="E59" s="5"/>
      <c r="F59" s="12"/>
      <c r="G59" s="10"/>
      <c r="H59" s="13"/>
      <c r="I59" s="33"/>
      <c r="J59" s="34"/>
      <c r="K59" s="35"/>
      <c r="L59" s="35"/>
      <c r="M59" s="36"/>
      <c r="N59" s="37"/>
      <c r="O59" s="14"/>
      <c r="P59" s="14"/>
      <c r="Q59" s="39"/>
      <c r="R59" s="40"/>
      <c r="S59" s="38"/>
      <c r="T59" s="38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M59" s="48" t="e">
        <f t="shared" si="13"/>
        <v>#NUM!</v>
      </c>
      <c r="AN59" s="47" t="e">
        <f t="shared" si="9"/>
        <v>#NUM!</v>
      </c>
      <c r="AP59" s="48" t="e">
        <f t="shared" si="14"/>
        <v>#NUM!</v>
      </c>
      <c r="AQ59" s="47" t="e">
        <f t="shared" si="10"/>
        <v>#NUM!</v>
      </c>
      <c r="AS59" s="48" t="e">
        <f t="shared" si="15"/>
        <v>#NUM!</v>
      </c>
      <c r="AT59" s="47" t="e">
        <f t="shared" si="11"/>
        <v>#NUM!</v>
      </c>
      <c r="AV59" s="48" t="e">
        <f t="shared" si="16"/>
        <v>#NUM!</v>
      </c>
      <c r="AW59" s="47" t="e">
        <f t="shared" si="12"/>
        <v>#NUM!</v>
      </c>
    </row>
    <row r="60" spans="2:49" x14ac:dyDescent="0.3">
      <c r="B60" s="70"/>
      <c r="C60" s="9"/>
      <c r="D60" s="5"/>
      <c r="E60" s="5"/>
      <c r="F60" s="5"/>
      <c r="G60" s="11"/>
      <c r="H60" s="13"/>
      <c r="I60" s="33"/>
      <c r="J60" s="35"/>
      <c r="K60" s="35"/>
      <c r="L60" s="35"/>
      <c r="M60" s="36"/>
      <c r="N60" s="41"/>
      <c r="O60" s="14"/>
      <c r="P60" s="14"/>
      <c r="Q60" s="39"/>
      <c r="R60" s="40"/>
      <c r="S60" s="38"/>
      <c r="T60" s="38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M60" s="48" t="e">
        <f t="shared" si="13"/>
        <v>#NUM!</v>
      </c>
      <c r="AN60" s="47" t="e">
        <f t="shared" si="9"/>
        <v>#NUM!</v>
      </c>
      <c r="AP60" s="48" t="e">
        <f t="shared" si="14"/>
        <v>#NUM!</v>
      </c>
      <c r="AQ60" s="47" t="e">
        <f t="shared" si="10"/>
        <v>#NUM!</v>
      </c>
      <c r="AS60" s="48" t="e">
        <f t="shared" si="15"/>
        <v>#NUM!</v>
      </c>
      <c r="AT60" s="47" t="e">
        <f t="shared" si="11"/>
        <v>#NUM!</v>
      </c>
      <c r="AV60" s="48" t="e">
        <f t="shared" si="16"/>
        <v>#NUM!</v>
      </c>
      <c r="AW60" s="47" t="e">
        <f t="shared" si="12"/>
        <v>#NUM!</v>
      </c>
    </row>
    <row r="61" spans="2:49" x14ac:dyDescent="0.3">
      <c r="B61" s="70"/>
      <c r="C61" s="7"/>
      <c r="D61" s="5"/>
      <c r="E61" s="5"/>
      <c r="F61" s="12"/>
      <c r="G61" s="10"/>
      <c r="H61" s="13"/>
      <c r="I61" s="33"/>
      <c r="J61" s="34"/>
      <c r="K61" s="35"/>
      <c r="L61" s="35"/>
      <c r="M61" s="36"/>
      <c r="N61" s="37"/>
      <c r="O61" s="14"/>
      <c r="P61" s="14"/>
      <c r="Q61" s="39"/>
      <c r="R61" s="40"/>
      <c r="S61" s="38"/>
      <c r="T61" s="38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M61" s="48" t="e">
        <f t="shared" si="13"/>
        <v>#NUM!</v>
      </c>
      <c r="AN61" s="47" t="e">
        <f t="shared" si="9"/>
        <v>#NUM!</v>
      </c>
      <c r="AP61" s="48" t="e">
        <f t="shared" si="14"/>
        <v>#NUM!</v>
      </c>
      <c r="AQ61" s="47" t="e">
        <f t="shared" si="10"/>
        <v>#NUM!</v>
      </c>
      <c r="AS61" s="48" t="e">
        <f t="shared" si="15"/>
        <v>#NUM!</v>
      </c>
      <c r="AT61" s="47" t="e">
        <f t="shared" si="11"/>
        <v>#NUM!</v>
      </c>
      <c r="AV61" s="48" t="e">
        <f t="shared" si="16"/>
        <v>#NUM!</v>
      </c>
      <c r="AW61" s="47" t="e">
        <f t="shared" si="12"/>
        <v>#NUM!</v>
      </c>
    </row>
    <row r="62" spans="2:49" x14ac:dyDescent="0.3">
      <c r="B62" s="70"/>
      <c r="C62" s="7"/>
      <c r="D62" s="5"/>
      <c r="E62" s="5"/>
      <c r="F62" s="12"/>
      <c r="G62" s="10"/>
      <c r="H62" s="13"/>
      <c r="I62" s="33"/>
      <c r="J62" s="34"/>
      <c r="K62" s="35"/>
      <c r="L62" s="35"/>
      <c r="M62" s="36"/>
      <c r="N62" s="37"/>
      <c r="O62" s="14"/>
      <c r="P62" s="14"/>
      <c r="Q62" s="39"/>
      <c r="R62" s="40"/>
      <c r="S62" s="38"/>
      <c r="T62" s="38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M62" s="48" t="e">
        <f t="shared" si="13"/>
        <v>#NUM!</v>
      </c>
      <c r="AN62" s="47" t="e">
        <f t="shared" si="9"/>
        <v>#NUM!</v>
      </c>
      <c r="AP62" s="48" t="e">
        <f t="shared" si="14"/>
        <v>#NUM!</v>
      </c>
      <c r="AQ62" s="47" t="e">
        <f t="shared" si="10"/>
        <v>#NUM!</v>
      </c>
      <c r="AS62" s="48" t="e">
        <f t="shared" si="15"/>
        <v>#NUM!</v>
      </c>
      <c r="AT62" s="47" t="e">
        <f t="shared" si="11"/>
        <v>#NUM!</v>
      </c>
      <c r="AV62" s="48" t="e">
        <f t="shared" si="16"/>
        <v>#NUM!</v>
      </c>
      <c r="AW62" s="47" t="e">
        <f t="shared" si="12"/>
        <v>#NUM!</v>
      </c>
    </row>
    <row r="63" spans="2:49" x14ac:dyDescent="0.3">
      <c r="B63" s="70"/>
      <c r="C63" s="9"/>
      <c r="D63" s="5"/>
      <c r="E63" s="5"/>
      <c r="F63" s="5"/>
      <c r="G63" s="11"/>
      <c r="H63" s="13"/>
      <c r="I63" s="33"/>
      <c r="J63" s="35"/>
      <c r="K63" s="35"/>
      <c r="L63" s="35"/>
      <c r="M63" s="36"/>
      <c r="N63" s="41"/>
      <c r="O63" s="14"/>
      <c r="P63" s="14"/>
      <c r="Q63" s="39"/>
      <c r="R63" s="40"/>
      <c r="S63" s="38"/>
      <c r="T63" s="38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M63" s="48" t="e">
        <f t="shared" si="13"/>
        <v>#NUM!</v>
      </c>
      <c r="AN63" s="47" t="e">
        <f t="shared" si="9"/>
        <v>#NUM!</v>
      </c>
      <c r="AP63" s="48" t="e">
        <f t="shared" si="14"/>
        <v>#NUM!</v>
      </c>
      <c r="AQ63" s="47" t="e">
        <f t="shared" si="10"/>
        <v>#NUM!</v>
      </c>
      <c r="AS63" s="48" t="e">
        <f t="shared" si="15"/>
        <v>#NUM!</v>
      </c>
      <c r="AT63" s="47" t="e">
        <f t="shared" si="11"/>
        <v>#NUM!</v>
      </c>
      <c r="AV63" s="48" t="e">
        <f t="shared" si="16"/>
        <v>#NUM!</v>
      </c>
      <c r="AW63" s="47" t="e">
        <f t="shared" si="12"/>
        <v>#NUM!</v>
      </c>
    </row>
    <row r="64" spans="2:49" x14ac:dyDescent="0.3">
      <c r="B64" s="70"/>
      <c r="C64" s="7"/>
      <c r="D64" s="5"/>
      <c r="E64" s="5"/>
      <c r="F64" s="12"/>
      <c r="G64" s="10"/>
      <c r="H64" s="13"/>
      <c r="I64" s="33"/>
      <c r="J64" s="34"/>
      <c r="K64" s="35"/>
      <c r="L64" s="35"/>
      <c r="M64" s="36"/>
      <c r="N64" s="37"/>
      <c r="O64" s="14"/>
      <c r="P64" s="14"/>
      <c r="Q64" s="39"/>
      <c r="R64" s="40"/>
      <c r="S64" s="38"/>
      <c r="T64" s="38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M64" s="48" t="e">
        <f t="shared" si="13"/>
        <v>#NUM!</v>
      </c>
      <c r="AN64" s="47" t="e">
        <f t="shared" si="9"/>
        <v>#NUM!</v>
      </c>
      <c r="AP64" s="48" t="e">
        <f t="shared" si="14"/>
        <v>#NUM!</v>
      </c>
      <c r="AQ64" s="47" t="e">
        <f t="shared" si="10"/>
        <v>#NUM!</v>
      </c>
      <c r="AS64" s="48" t="e">
        <f t="shared" si="15"/>
        <v>#NUM!</v>
      </c>
      <c r="AT64" s="47" t="e">
        <f t="shared" si="11"/>
        <v>#NUM!</v>
      </c>
      <c r="AV64" s="48" t="e">
        <f t="shared" si="16"/>
        <v>#NUM!</v>
      </c>
      <c r="AW64" s="47" t="e">
        <f t="shared" si="12"/>
        <v>#NUM!</v>
      </c>
    </row>
    <row r="65" spans="2:49" x14ac:dyDescent="0.3">
      <c r="B65" s="70"/>
      <c r="C65" s="7"/>
      <c r="D65" s="5"/>
      <c r="E65" s="5"/>
      <c r="F65" s="12"/>
      <c r="G65" s="10"/>
      <c r="H65" s="13"/>
      <c r="I65" s="33"/>
      <c r="J65" s="34"/>
      <c r="K65" s="35"/>
      <c r="L65" s="35"/>
      <c r="M65" s="36"/>
      <c r="N65" s="37"/>
      <c r="O65" s="14"/>
      <c r="P65" s="14"/>
      <c r="Q65" s="39"/>
      <c r="R65" s="40"/>
      <c r="S65" s="38"/>
      <c r="T65" s="38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M65" s="48" t="e">
        <f t="shared" si="13"/>
        <v>#NUM!</v>
      </c>
      <c r="AN65" s="47" t="e">
        <f t="shared" si="9"/>
        <v>#NUM!</v>
      </c>
      <c r="AP65" s="48" t="e">
        <f t="shared" si="14"/>
        <v>#NUM!</v>
      </c>
      <c r="AQ65" s="47" t="e">
        <f t="shared" si="10"/>
        <v>#NUM!</v>
      </c>
      <c r="AS65" s="48" t="e">
        <f t="shared" si="15"/>
        <v>#NUM!</v>
      </c>
      <c r="AT65" s="47" t="e">
        <f t="shared" si="11"/>
        <v>#NUM!</v>
      </c>
      <c r="AV65" s="48" t="e">
        <f t="shared" si="16"/>
        <v>#NUM!</v>
      </c>
      <c r="AW65" s="47" t="e">
        <f t="shared" si="12"/>
        <v>#NUM!</v>
      </c>
    </row>
    <row r="66" spans="2:49" x14ac:dyDescent="0.3">
      <c r="B66" s="70"/>
      <c r="C66" s="9"/>
      <c r="D66" s="5"/>
      <c r="E66" s="5"/>
      <c r="F66" s="5"/>
      <c r="G66" s="11"/>
      <c r="H66" s="13"/>
      <c r="I66" s="33"/>
      <c r="J66" s="35"/>
      <c r="K66" s="35"/>
      <c r="L66" s="35"/>
      <c r="M66" s="36"/>
      <c r="N66" s="41"/>
      <c r="O66" s="14"/>
      <c r="P66" s="14"/>
      <c r="Q66" s="39"/>
      <c r="R66" s="40"/>
      <c r="S66" s="38"/>
      <c r="T66" s="38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M66" s="48" t="e">
        <f t="shared" si="13"/>
        <v>#NUM!</v>
      </c>
      <c r="AN66" s="47" t="e">
        <f t="shared" si="9"/>
        <v>#NUM!</v>
      </c>
      <c r="AP66" s="48" t="e">
        <f t="shared" si="14"/>
        <v>#NUM!</v>
      </c>
      <c r="AQ66" s="47" t="e">
        <f t="shared" si="10"/>
        <v>#NUM!</v>
      </c>
      <c r="AS66" s="48" t="e">
        <f t="shared" si="15"/>
        <v>#NUM!</v>
      </c>
      <c r="AT66" s="47" t="e">
        <f t="shared" si="11"/>
        <v>#NUM!</v>
      </c>
      <c r="AV66" s="48" t="e">
        <f t="shared" si="16"/>
        <v>#NUM!</v>
      </c>
      <c r="AW66" s="47" t="e">
        <f t="shared" si="12"/>
        <v>#NUM!</v>
      </c>
    </row>
    <row r="67" spans="2:49" x14ac:dyDescent="0.3">
      <c r="B67" s="70"/>
      <c r="C67" s="7"/>
      <c r="D67" s="5"/>
      <c r="E67" s="5"/>
      <c r="F67" s="12"/>
      <c r="G67" s="10"/>
      <c r="H67" s="13"/>
      <c r="I67" s="33"/>
      <c r="J67" s="34"/>
      <c r="K67" s="35"/>
      <c r="L67" s="35"/>
      <c r="M67" s="36"/>
      <c r="N67" s="37"/>
      <c r="O67" s="14"/>
      <c r="P67" s="14"/>
      <c r="Q67" s="39"/>
      <c r="R67" s="40"/>
      <c r="S67" s="38"/>
      <c r="T67" s="38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M67" s="48" t="e">
        <f t="shared" si="13"/>
        <v>#NUM!</v>
      </c>
      <c r="AN67" s="47" t="e">
        <f t="shared" si="9"/>
        <v>#NUM!</v>
      </c>
      <c r="AP67" s="48" t="e">
        <f t="shared" si="14"/>
        <v>#NUM!</v>
      </c>
      <c r="AQ67" s="47" t="e">
        <f t="shared" si="10"/>
        <v>#NUM!</v>
      </c>
      <c r="AS67" s="48" t="e">
        <f t="shared" si="15"/>
        <v>#NUM!</v>
      </c>
      <c r="AT67" s="47" t="e">
        <f t="shared" si="11"/>
        <v>#NUM!</v>
      </c>
      <c r="AV67" s="48" t="e">
        <f t="shared" si="16"/>
        <v>#NUM!</v>
      </c>
      <c r="AW67" s="47" t="e">
        <f t="shared" si="12"/>
        <v>#NUM!</v>
      </c>
    </row>
    <row r="68" spans="2:49" x14ac:dyDescent="0.3">
      <c r="B68" s="70"/>
      <c r="C68" s="7"/>
      <c r="D68" s="5"/>
      <c r="E68" s="5"/>
      <c r="F68" s="12"/>
      <c r="G68" s="10"/>
      <c r="H68" s="13"/>
      <c r="I68" s="33"/>
      <c r="J68" s="34"/>
      <c r="K68" s="35"/>
      <c r="L68" s="35"/>
      <c r="M68" s="36"/>
      <c r="N68" s="37"/>
      <c r="O68" s="14"/>
      <c r="P68" s="14"/>
      <c r="Q68" s="39"/>
      <c r="R68" s="40"/>
      <c r="S68" s="38"/>
      <c r="T68" s="38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M68" s="48" t="e">
        <f t="shared" si="13"/>
        <v>#NUM!</v>
      </c>
      <c r="AN68" s="47" t="e">
        <f t="shared" si="9"/>
        <v>#NUM!</v>
      </c>
      <c r="AP68" s="48" t="e">
        <f t="shared" si="14"/>
        <v>#NUM!</v>
      </c>
      <c r="AQ68" s="47" t="e">
        <f t="shared" si="10"/>
        <v>#NUM!</v>
      </c>
      <c r="AS68" s="48" t="e">
        <f t="shared" si="15"/>
        <v>#NUM!</v>
      </c>
      <c r="AT68" s="47" t="e">
        <f t="shared" si="11"/>
        <v>#NUM!</v>
      </c>
      <c r="AV68" s="48" t="e">
        <f t="shared" si="16"/>
        <v>#NUM!</v>
      </c>
      <c r="AW68" s="47" t="e">
        <f t="shared" si="12"/>
        <v>#NUM!</v>
      </c>
    </row>
    <row r="69" spans="2:49" x14ac:dyDescent="0.3">
      <c r="B69" s="70"/>
      <c r="C69" s="9"/>
      <c r="D69" s="5"/>
      <c r="E69" s="5"/>
      <c r="F69" s="5"/>
      <c r="G69" s="11"/>
      <c r="H69" s="13"/>
      <c r="I69" s="33"/>
      <c r="J69" s="35"/>
      <c r="K69" s="35"/>
      <c r="L69" s="35"/>
      <c r="M69" s="36"/>
      <c r="N69" s="41"/>
      <c r="O69" s="14"/>
      <c r="P69" s="14"/>
      <c r="Q69" s="39"/>
      <c r="R69" s="40"/>
      <c r="S69" s="38"/>
      <c r="T69" s="38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M69" s="48" t="e">
        <f t="shared" si="13"/>
        <v>#NUM!</v>
      </c>
      <c r="AN69" s="47" t="e">
        <f t="shared" si="9"/>
        <v>#NUM!</v>
      </c>
      <c r="AP69" s="48" t="e">
        <f t="shared" si="14"/>
        <v>#NUM!</v>
      </c>
      <c r="AQ69" s="47" t="e">
        <f t="shared" si="10"/>
        <v>#NUM!</v>
      </c>
      <c r="AS69" s="48" t="e">
        <f t="shared" si="15"/>
        <v>#NUM!</v>
      </c>
      <c r="AT69" s="47" t="e">
        <f t="shared" si="11"/>
        <v>#NUM!</v>
      </c>
      <c r="AV69" s="48" t="e">
        <f t="shared" si="16"/>
        <v>#NUM!</v>
      </c>
      <c r="AW69" s="47" t="e">
        <f t="shared" si="12"/>
        <v>#NUM!</v>
      </c>
    </row>
    <row r="70" spans="2:49" x14ac:dyDescent="0.3">
      <c r="B70" s="70"/>
      <c r="C70" s="7"/>
      <c r="D70" s="5"/>
      <c r="E70" s="5"/>
      <c r="F70" s="12"/>
      <c r="G70" s="10"/>
      <c r="H70" s="13"/>
      <c r="I70" s="33"/>
      <c r="J70" s="34"/>
      <c r="K70" s="35"/>
      <c r="L70" s="35"/>
      <c r="M70" s="36"/>
      <c r="N70" s="37"/>
      <c r="O70" s="14"/>
      <c r="P70" s="14"/>
      <c r="Q70" s="39"/>
      <c r="R70" s="40"/>
      <c r="S70" s="38"/>
      <c r="T70" s="38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M70" s="48" t="e">
        <f t="shared" si="13"/>
        <v>#NUM!</v>
      </c>
      <c r="AN70" s="47" t="e">
        <f t="shared" si="9"/>
        <v>#NUM!</v>
      </c>
      <c r="AP70" s="48" t="e">
        <f t="shared" si="14"/>
        <v>#NUM!</v>
      </c>
      <c r="AQ70" s="47" t="e">
        <f t="shared" si="10"/>
        <v>#NUM!</v>
      </c>
      <c r="AS70" s="48" t="e">
        <f t="shared" si="15"/>
        <v>#NUM!</v>
      </c>
      <c r="AT70" s="47" t="e">
        <f t="shared" si="11"/>
        <v>#NUM!</v>
      </c>
      <c r="AV70" s="48" t="e">
        <f t="shared" si="16"/>
        <v>#NUM!</v>
      </c>
      <c r="AW70" s="47" t="e">
        <f t="shared" si="12"/>
        <v>#NUM!</v>
      </c>
    </row>
    <row r="71" spans="2:49" x14ac:dyDescent="0.3">
      <c r="B71" s="70"/>
      <c r="C71" s="7"/>
      <c r="D71" s="5"/>
      <c r="E71" s="5"/>
      <c r="F71" s="12"/>
      <c r="G71" s="10"/>
      <c r="H71" s="13"/>
      <c r="I71" s="33"/>
      <c r="J71" s="34"/>
      <c r="K71" s="35"/>
      <c r="L71" s="35"/>
      <c r="M71" s="36"/>
      <c r="N71" s="37"/>
      <c r="O71" s="14"/>
      <c r="P71" s="14"/>
      <c r="Q71" s="39"/>
      <c r="R71" s="40"/>
      <c r="S71" s="38"/>
      <c r="T71" s="38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M71" s="48" t="e">
        <f t="shared" ref="AM71:AM102" si="17">INDEX(C$7:C$85,MATCH(LARGE(Q$7:Q$85,ROW()-ROW($Q$6)),Q$7:Q$85,0))</f>
        <v>#NUM!</v>
      </c>
      <c r="AN71" s="47" t="e">
        <f t="shared" si="9"/>
        <v>#NUM!</v>
      </c>
      <c r="AP71" s="48" t="e">
        <f t="shared" ref="AP71:AP102" si="18">INDEX(C$7:C$85,MATCH(LARGE(R$7:R$85,ROW()-ROW($Q$6)),R$7:R$85,0))</f>
        <v>#NUM!</v>
      </c>
      <c r="AQ71" s="47" t="e">
        <f t="shared" si="10"/>
        <v>#NUM!</v>
      </c>
      <c r="AS71" s="48" t="e">
        <f t="shared" ref="AS71:AS102" si="19">INDEX(C$7:C$85,MATCH(LARGE(S$7:S$85,ROW()-ROW($Q$6)),S$7:S$85,0))</f>
        <v>#NUM!</v>
      </c>
      <c r="AT71" s="47" t="e">
        <f t="shared" si="11"/>
        <v>#NUM!</v>
      </c>
      <c r="AV71" s="48" t="e">
        <f t="shared" ref="AV71:AV102" si="20">INDEX(C$7:C$85,MATCH(LARGE(T$7:T$85,ROW()-ROW($Q$6)),T$7:T$85,0))</f>
        <v>#NUM!</v>
      </c>
      <c r="AW71" s="47" t="e">
        <f t="shared" si="12"/>
        <v>#NUM!</v>
      </c>
    </row>
    <row r="72" spans="2:49" x14ac:dyDescent="0.3">
      <c r="B72" s="70"/>
      <c r="C72" s="9"/>
      <c r="D72" s="5"/>
      <c r="E72" s="5"/>
      <c r="F72" s="5"/>
      <c r="G72" s="11"/>
      <c r="H72" s="13"/>
      <c r="I72" s="33"/>
      <c r="J72" s="35"/>
      <c r="K72" s="35"/>
      <c r="L72" s="35"/>
      <c r="M72" s="36"/>
      <c r="N72" s="41"/>
      <c r="O72" s="14"/>
      <c r="P72" s="14"/>
      <c r="Q72" s="39"/>
      <c r="R72" s="40"/>
      <c r="S72" s="38"/>
      <c r="T72" s="38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M72" s="48" t="e">
        <f t="shared" si="17"/>
        <v>#NUM!</v>
      </c>
      <c r="AN72" s="47" t="e">
        <f t="shared" ref="AN72:AN135" si="21">LARGE(Q$7:Q$85,ROW()-ROW($Q$6))</f>
        <v>#NUM!</v>
      </c>
      <c r="AP72" s="48" t="e">
        <f t="shared" si="18"/>
        <v>#NUM!</v>
      </c>
      <c r="AQ72" s="47" t="e">
        <f t="shared" ref="AQ72:AQ135" si="22">LARGE(R$7:R$85,ROW()-ROW($Q$6))</f>
        <v>#NUM!</v>
      </c>
      <c r="AS72" s="48" t="e">
        <f t="shared" si="19"/>
        <v>#NUM!</v>
      </c>
      <c r="AT72" s="47" t="e">
        <f t="shared" ref="AT72:AT135" si="23">LARGE(S$7:S$85,ROW()-ROW($Q$6))</f>
        <v>#NUM!</v>
      </c>
      <c r="AV72" s="48" t="e">
        <f t="shared" si="20"/>
        <v>#NUM!</v>
      </c>
      <c r="AW72" s="47" t="e">
        <f t="shared" ref="AW72:AW135" si="24">LARGE(T$7:T$85,ROW()-ROW($Q$6))</f>
        <v>#NUM!</v>
      </c>
    </row>
    <row r="73" spans="2:49" x14ac:dyDescent="0.3">
      <c r="B73" s="70"/>
      <c r="C73" s="7"/>
      <c r="D73" s="5"/>
      <c r="E73" s="5"/>
      <c r="F73" s="12"/>
      <c r="G73" s="10"/>
      <c r="H73" s="13"/>
      <c r="I73" s="33"/>
      <c r="J73" s="34"/>
      <c r="K73" s="35"/>
      <c r="L73" s="35"/>
      <c r="M73" s="36"/>
      <c r="N73" s="37"/>
      <c r="O73" s="14"/>
      <c r="P73" s="14"/>
      <c r="Q73" s="39"/>
      <c r="R73" s="40"/>
      <c r="S73" s="38"/>
      <c r="T73" s="38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M73" s="48" t="e">
        <f t="shared" si="17"/>
        <v>#NUM!</v>
      </c>
      <c r="AN73" s="47" t="e">
        <f t="shared" si="21"/>
        <v>#NUM!</v>
      </c>
      <c r="AP73" s="48" t="e">
        <f t="shared" si="18"/>
        <v>#NUM!</v>
      </c>
      <c r="AQ73" s="47" t="e">
        <f t="shared" si="22"/>
        <v>#NUM!</v>
      </c>
      <c r="AS73" s="48" t="e">
        <f t="shared" si="19"/>
        <v>#NUM!</v>
      </c>
      <c r="AT73" s="47" t="e">
        <f t="shared" si="23"/>
        <v>#NUM!</v>
      </c>
      <c r="AV73" s="48" t="e">
        <f t="shared" si="20"/>
        <v>#NUM!</v>
      </c>
      <c r="AW73" s="47" t="e">
        <f t="shared" si="24"/>
        <v>#NUM!</v>
      </c>
    </row>
    <row r="74" spans="2:49" x14ac:dyDescent="0.3">
      <c r="B74" s="70"/>
      <c r="C74" s="7"/>
      <c r="D74" s="5"/>
      <c r="E74" s="5"/>
      <c r="F74" s="12"/>
      <c r="G74" s="10"/>
      <c r="H74" s="13"/>
      <c r="I74" s="33"/>
      <c r="J74" s="34"/>
      <c r="K74" s="35"/>
      <c r="L74" s="35"/>
      <c r="M74" s="36"/>
      <c r="N74" s="37"/>
      <c r="O74" s="14"/>
      <c r="P74" s="14"/>
      <c r="Q74" s="39"/>
      <c r="R74" s="40"/>
      <c r="S74" s="38"/>
      <c r="T74" s="38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M74" s="48" t="e">
        <f t="shared" si="17"/>
        <v>#NUM!</v>
      </c>
      <c r="AN74" s="47" t="e">
        <f t="shared" si="21"/>
        <v>#NUM!</v>
      </c>
      <c r="AP74" s="48" t="e">
        <f t="shared" si="18"/>
        <v>#NUM!</v>
      </c>
      <c r="AQ74" s="47" t="e">
        <f t="shared" si="22"/>
        <v>#NUM!</v>
      </c>
      <c r="AS74" s="48" t="e">
        <f t="shared" si="19"/>
        <v>#NUM!</v>
      </c>
      <c r="AT74" s="47" t="e">
        <f t="shared" si="23"/>
        <v>#NUM!</v>
      </c>
      <c r="AV74" s="48" t="e">
        <f t="shared" si="20"/>
        <v>#NUM!</v>
      </c>
      <c r="AW74" s="47" t="e">
        <f t="shared" si="24"/>
        <v>#NUM!</v>
      </c>
    </row>
    <row r="75" spans="2:49" x14ac:dyDescent="0.3">
      <c r="B75" s="70"/>
      <c r="C75" s="9"/>
      <c r="D75" s="5"/>
      <c r="E75" s="5"/>
      <c r="F75" s="5"/>
      <c r="G75" s="11"/>
      <c r="H75" s="13"/>
      <c r="I75" s="33"/>
      <c r="J75" s="35"/>
      <c r="K75" s="35"/>
      <c r="L75" s="35"/>
      <c r="M75" s="36"/>
      <c r="N75" s="41"/>
      <c r="O75" s="14"/>
      <c r="P75" s="14"/>
      <c r="Q75" s="39"/>
      <c r="R75" s="40"/>
      <c r="S75" s="38"/>
      <c r="T75" s="38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M75" s="48" t="e">
        <f t="shared" si="17"/>
        <v>#NUM!</v>
      </c>
      <c r="AN75" s="47" t="e">
        <f t="shared" si="21"/>
        <v>#NUM!</v>
      </c>
      <c r="AP75" s="48" t="e">
        <f t="shared" si="18"/>
        <v>#NUM!</v>
      </c>
      <c r="AQ75" s="47" t="e">
        <f t="shared" si="22"/>
        <v>#NUM!</v>
      </c>
      <c r="AS75" s="48" t="e">
        <f t="shared" si="19"/>
        <v>#NUM!</v>
      </c>
      <c r="AT75" s="47" t="e">
        <f t="shared" si="23"/>
        <v>#NUM!</v>
      </c>
      <c r="AV75" s="48" t="e">
        <f t="shared" si="20"/>
        <v>#NUM!</v>
      </c>
      <c r="AW75" s="47" t="e">
        <f t="shared" si="24"/>
        <v>#NUM!</v>
      </c>
    </row>
    <row r="76" spans="2:49" x14ac:dyDescent="0.3">
      <c r="B76" s="70"/>
      <c r="C76" s="7"/>
      <c r="D76" s="5"/>
      <c r="E76" s="5"/>
      <c r="F76" s="12"/>
      <c r="G76" s="10"/>
      <c r="H76" s="13"/>
      <c r="I76" s="33"/>
      <c r="J76" s="34"/>
      <c r="K76" s="35"/>
      <c r="L76" s="35"/>
      <c r="M76" s="36"/>
      <c r="N76" s="37"/>
      <c r="O76" s="14"/>
      <c r="P76" s="14"/>
      <c r="Q76" s="39"/>
      <c r="R76" s="40"/>
      <c r="S76" s="38"/>
      <c r="T76" s="38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M76" s="48" t="e">
        <f t="shared" si="17"/>
        <v>#NUM!</v>
      </c>
      <c r="AN76" s="47" t="e">
        <f t="shared" si="21"/>
        <v>#NUM!</v>
      </c>
      <c r="AP76" s="48" t="e">
        <f t="shared" si="18"/>
        <v>#NUM!</v>
      </c>
      <c r="AQ76" s="47" t="e">
        <f t="shared" si="22"/>
        <v>#NUM!</v>
      </c>
      <c r="AS76" s="48" t="e">
        <f t="shared" si="19"/>
        <v>#NUM!</v>
      </c>
      <c r="AT76" s="47" t="e">
        <f t="shared" si="23"/>
        <v>#NUM!</v>
      </c>
      <c r="AV76" s="48" t="e">
        <f t="shared" si="20"/>
        <v>#NUM!</v>
      </c>
      <c r="AW76" s="47" t="e">
        <f t="shared" si="24"/>
        <v>#NUM!</v>
      </c>
    </row>
    <row r="77" spans="2:49" x14ac:dyDescent="0.3">
      <c r="B77" s="70"/>
      <c r="C77" s="7"/>
      <c r="D77" s="5"/>
      <c r="E77" s="5"/>
      <c r="F77" s="12"/>
      <c r="G77" s="10"/>
      <c r="H77" s="13"/>
      <c r="I77" s="33"/>
      <c r="J77" s="34"/>
      <c r="K77" s="35"/>
      <c r="L77" s="35"/>
      <c r="M77" s="36"/>
      <c r="N77" s="37"/>
      <c r="O77" s="14"/>
      <c r="P77" s="14"/>
      <c r="Q77" s="39"/>
      <c r="R77" s="40"/>
      <c r="S77" s="38"/>
      <c r="T77" s="38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M77" s="48" t="e">
        <f t="shared" si="17"/>
        <v>#NUM!</v>
      </c>
      <c r="AN77" s="47" t="e">
        <f t="shared" si="21"/>
        <v>#NUM!</v>
      </c>
      <c r="AP77" s="48" t="e">
        <f t="shared" si="18"/>
        <v>#NUM!</v>
      </c>
      <c r="AQ77" s="47" t="e">
        <f t="shared" si="22"/>
        <v>#NUM!</v>
      </c>
      <c r="AS77" s="48" t="e">
        <f t="shared" si="19"/>
        <v>#NUM!</v>
      </c>
      <c r="AT77" s="47" t="e">
        <f t="shared" si="23"/>
        <v>#NUM!</v>
      </c>
      <c r="AV77" s="48" t="e">
        <f t="shared" si="20"/>
        <v>#NUM!</v>
      </c>
      <c r="AW77" s="47" t="e">
        <f t="shared" si="24"/>
        <v>#NUM!</v>
      </c>
    </row>
    <row r="78" spans="2:49" x14ac:dyDescent="0.3">
      <c r="B78" s="70"/>
      <c r="C78" s="9"/>
      <c r="D78" s="5"/>
      <c r="E78" s="5"/>
      <c r="F78" s="5"/>
      <c r="G78" s="11"/>
      <c r="H78" s="13"/>
      <c r="I78" s="33"/>
      <c r="J78" s="35"/>
      <c r="K78" s="35"/>
      <c r="L78" s="35"/>
      <c r="M78" s="36"/>
      <c r="N78" s="41"/>
      <c r="O78" s="14"/>
      <c r="P78" s="14"/>
      <c r="Q78" s="39"/>
      <c r="R78" s="40"/>
      <c r="S78" s="38"/>
      <c r="T78" s="38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M78" s="48" t="e">
        <f t="shared" si="17"/>
        <v>#NUM!</v>
      </c>
      <c r="AN78" s="47" t="e">
        <f t="shared" si="21"/>
        <v>#NUM!</v>
      </c>
      <c r="AP78" s="48" t="e">
        <f t="shared" si="18"/>
        <v>#NUM!</v>
      </c>
      <c r="AQ78" s="47" t="e">
        <f t="shared" si="22"/>
        <v>#NUM!</v>
      </c>
      <c r="AS78" s="48" t="e">
        <f t="shared" si="19"/>
        <v>#NUM!</v>
      </c>
      <c r="AT78" s="47" t="e">
        <f t="shared" si="23"/>
        <v>#NUM!</v>
      </c>
      <c r="AV78" s="48" t="e">
        <f t="shared" si="20"/>
        <v>#NUM!</v>
      </c>
      <c r="AW78" s="47" t="e">
        <f t="shared" si="24"/>
        <v>#NUM!</v>
      </c>
    </row>
    <row r="79" spans="2:49" x14ac:dyDescent="0.3">
      <c r="B79" s="70"/>
      <c r="C79" s="7"/>
      <c r="D79" s="5"/>
      <c r="E79" s="5"/>
      <c r="F79" s="12"/>
      <c r="G79" s="10"/>
      <c r="H79" s="13"/>
      <c r="I79" s="33"/>
      <c r="J79" s="34"/>
      <c r="K79" s="35"/>
      <c r="L79" s="35"/>
      <c r="M79" s="36"/>
      <c r="N79" s="37"/>
      <c r="O79" s="14"/>
      <c r="P79" s="14"/>
      <c r="Q79" s="39"/>
      <c r="R79" s="40"/>
      <c r="S79" s="38"/>
      <c r="T79" s="38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M79" s="48" t="e">
        <f t="shared" si="17"/>
        <v>#NUM!</v>
      </c>
      <c r="AN79" s="47" t="e">
        <f t="shared" si="21"/>
        <v>#NUM!</v>
      </c>
      <c r="AP79" s="48" t="e">
        <f t="shared" si="18"/>
        <v>#NUM!</v>
      </c>
      <c r="AQ79" s="47" t="e">
        <f t="shared" si="22"/>
        <v>#NUM!</v>
      </c>
      <c r="AS79" s="48" t="e">
        <f t="shared" si="19"/>
        <v>#NUM!</v>
      </c>
      <c r="AT79" s="47" t="e">
        <f t="shared" si="23"/>
        <v>#NUM!</v>
      </c>
      <c r="AV79" s="48" t="e">
        <f t="shared" si="20"/>
        <v>#NUM!</v>
      </c>
      <c r="AW79" s="47" t="e">
        <f t="shared" si="24"/>
        <v>#NUM!</v>
      </c>
    </row>
    <row r="80" spans="2:49" x14ac:dyDescent="0.3">
      <c r="B80" s="70"/>
      <c r="C80" s="7"/>
      <c r="D80" s="5"/>
      <c r="E80" s="5"/>
      <c r="F80" s="12"/>
      <c r="G80" s="10"/>
      <c r="H80" s="13"/>
      <c r="I80" s="33"/>
      <c r="J80" s="34"/>
      <c r="K80" s="35"/>
      <c r="L80" s="35"/>
      <c r="M80" s="36"/>
      <c r="N80" s="37"/>
      <c r="O80" s="14"/>
      <c r="P80" s="14"/>
      <c r="Q80" s="39"/>
      <c r="R80" s="40"/>
      <c r="S80" s="38"/>
      <c r="T80" s="38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M80" s="48" t="e">
        <f t="shared" si="17"/>
        <v>#NUM!</v>
      </c>
      <c r="AN80" s="47" t="e">
        <f t="shared" si="21"/>
        <v>#NUM!</v>
      </c>
      <c r="AP80" s="48" t="e">
        <f t="shared" si="18"/>
        <v>#NUM!</v>
      </c>
      <c r="AQ80" s="47" t="e">
        <f t="shared" si="22"/>
        <v>#NUM!</v>
      </c>
      <c r="AS80" s="48" t="e">
        <f t="shared" si="19"/>
        <v>#NUM!</v>
      </c>
      <c r="AT80" s="47" t="e">
        <f t="shared" si="23"/>
        <v>#NUM!</v>
      </c>
      <c r="AV80" s="48" t="e">
        <f t="shared" si="20"/>
        <v>#NUM!</v>
      </c>
      <c r="AW80" s="47" t="e">
        <f t="shared" si="24"/>
        <v>#NUM!</v>
      </c>
    </row>
    <row r="81" spans="2:49" x14ac:dyDescent="0.3">
      <c r="B81" s="70"/>
      <c r="C81" s="9"/>
      <c r="D81" s="5"/>
      <c r="E81" s="5"/>
      <c r="F81" s="5"/>
      <c r="G81" s="11"/>
      <c r="H81" s="13"/>
      <c r="I81" s="33"/>
      <c r="J81" s="35"/>
      <c r="K81" s="35"/>
      <c r="L81" s="35"/>
      <c r="M81" s="36"/>
      <c r="N81" s="41"/>
      <c r="O81" s="14"/>
      <c r="P81" s="14"/>
      <c r="Q81" s="39"/>
      <c r="R81" s="40"/>
      <c r="S81" s="38"/>
      <c r="T81" s="38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M81" s="48" t="e">
        <f t="shared" si="17"/>
        <v>#NUM!</v>
      </c>
      <c r="AN81" s="47" t="e">
        <f t="shared" si="21"/>
        <v>#NUM!</v>
      </c>
      <c r="AP81" s="48" t="e">
        <f t="shared" si="18"/>
        <v>#NUM!</v>
      </c>
      <c r="AQ81" s="47" t="e">
        <f t="shared" si="22"/>
        <v>#NUM!</v>
      </c>
      <c r="AS81" s="48" t="e">
        <f t="shared" si="19"/>
        <v>#NUM!</v>
      </c>
      <c r="AT81" s="47" t="e">
        <f t="shared" si="23"/>
        <v>#NUM!</v>
      </c>
      <c r="AV81" s="48" t="e">
        <f t="shared" si="20"/>
        <v>#NUM!</v>
      </c>
      <c r="AW81" s="47" t="e">
        <f t="shared" si="24"/>
        <v>#NUM!</v>
      </c>
    </row>
    <row r="82" spans="2:49" x14ac:dyDescent="0.3">
      <c r="B82" s="70"/>
      <c r="C82" s="7"/>
      <c r="D82" s="5"/>
      <c r="E82" s="5"/>
      <c r="F82" s="12"/>
      <c r="G82" s="10"/>
      <c r="H82" s="13"/>
      <c r="I82" s="33"/>
      <c r="J82" s="34"/>
      <c r="K82" s="35"/>
      <c r="L82" s="35"/>
      <c r="M82" s="36"/>
      <c r="N82" s="37"/>
      <c r="O82" s="14"/>
      <c r="P82" s="14"/>
      <c r="Q82" s="39"/>
      <c r="R82" s="40"/>
      <c r="S82" s="38"/>
      <c r="T82" s="38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M82" s="48" t="e">
        <f t="shared" si="17"/>
        <v>#NUM!</v>
      </c>
      <c r="AN82" s="47" t="e">
        <f t="shared" si="21"/>
        <v>#NUM!</v>
      </c>
      <c r="AP82" s="48" t="e">
        <f t="shared" si="18"/>
        <v>#NUM!</v>
      </c>
      <c r="AQ82" s="47" t="e">
        <f t="shared" si="22"/>
        <v>#NUM!</v>
      </c>
      <c r="AS82" s="48" t="e">
        <f t="shared" si="19"/>
        <v>#NUM!</v>
      </c>
      <c r="AT82" s="47" t="e">
        <f t="shared" si="23"/>
        <v>#NUM!</v>
      </c>
      <c r="AV82" s="48" t="e">
        <f t="shared" si="20"/>
        <v>#NUM!</v>
      </c>
      <c r="AW82" s="47" t="e">
        <f t="shared" si="24"/>
        <v>#NUM!</v>
      </c>
    </row>
    <row r="83" spans="2:49" x14ac:dyDescent="0.3">
      <c r="B83" s="70"/>
      <c r="C83" s="7"/>
      <c r="D83" s="5"/>
      <c r="E83" s="5"/>
      <c r="F83" s="12"/>
      <c r="G83" s="10"/>
      <c r="H83" s="13"/>
      <c r="I83" s="33"/>
      <c r="J83" s="34"/>
      <c r="K83" s="35"/>
      <c r="L83" s="35"/>
      <c r="M83" s="36"/>
      <c r="N83" s="37"/>
      <c r="O83" s="14"/>
      <c r="P83" s="14"/>
      <c r="Q83" s="39"/>
      <c r="R83" s="40"/>
      <c r="S83" s="38"/>
      <c r="T83" s="38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M83" s="48" t="e">
        <f t="shared" si="17"/>
        <v>#NUM!</v>
      </c>
      <c r="AN83" s="47" t="e">
        <f t="shared" si="21"/>
        <v>#NUM!</v>
      </c>
      <c r="AP83" s="48" t="e">
        <f t="shared" si="18"/>
        <v>#NUM!</v>
      </c>
      <c r="AQ83" s="47" t="e">
        <f t="shared" si="22"/>
        <v>#NUM!</v>
      </c>
      <c r="AS83" s="48" t="e">
        <f t="shared" si="19"/>
        <v>#NUM!</v>
      </c>
      <c r="AT83" s="47" t="e">
        <f t="shared" si="23"/>
        <v>#NUM!</v>
      </c>
      <c r="AV83" s="48" t="e">
        <f t="shared" si="20"/>
        <v>#NUM!</v>
      </c>
      <c r="AW83" s="47" t="e">
        <f t="shared" si="24"/>
        <v>#NUM!</v>
      </c>
    </row>
    <row r="84" spans="2:49" x14ac:dyDescent="0.3">
      <c r="B84" s="70"/>
      <c r="C84" s="9"/>
      <c r="D84" s="5"/>
      <c r="E84" s="5"/>
      <c r="F84" s="5"/>
      <c r="G84" s="11"/>
      <c r="H84" s="13"/>
      <c r="I84" s="33"/>
      <c r="J84" s="35"/>
      <c r="K84" s="35"/>
      <c r="L84" s="35"/>
      <c r="M84" s="36"/>
      <c r="N84" s="41"/>
      <c r="O84" s="14"/>
      <c r="P84" s="14"/>
      <c r="Q84" s="39"/>
      <c r="R84" s="40"/>
      <c r="S84" s="38"/>
      <c r="T84" s="38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M84" s="48" t="e">
        <f t="shared" si="17"/>
        <v>#NUM!</v>
      </c>
      <c r="AN84" s="47" t="e">
        <f t="shared" si="21"/>
        <v>#NUM!</v>
      </c>
      <c r="AP84" s="48" t="e">
        <f t="shared" si="18"/>
        <v>#NUM!</v>
      </c>
      <c r="AQ84" s="47" t="e">
        <f t="shared" si="22"/>
        <v>#NUM!</v>
      </c>
      <c r="AS84" s="48" t="e">
        <f t="shared" si="19"/>
        <v>#NUM!</v>
      </c>
      <c r="AT84" s="47" t="e">
        <f t="shared" si="23"/>
        <v>#NUM!</v>
      </c>
      <c r="AV84" s="48" t="e">
        <f t="shared" si="20"/>
        <v>#NUM!</v>
      </c>
      <c r="AW84" s="47" t="e">
        <f t="shared" si="24"/>
        <v>#NUM!</v>
      </c>
    </row>
    <row r="85" spans="2:49" x14ac:dyDescent="0.3">
      <c r="B85" s="70"/>
      <c r="C85" s="7"/>
      <c r="D85" s="5"/>
      <c r="E85" s="5"/>
      <c r="F85" s="12"/>
      <c r="G85" s="10"/>
      <c r="H85" s="13"/>
      <c r="I85" s="33"/>
      <c r="J85" s="34"/>
      <c r="K85" s="35"/>
      <c r="L85" s="35"/>
      <c r="M85" s="36"/>
      <c r="N85" s="37"/>
      <c r="O85" s="14"/>
      <c r="P85" s="14"/>
      <c r="Q85" s="39"/>
      <c r="R85" s="40"/>
      <c r="S85" s="38"/>
      <c r="T85" s="38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M85" s="48" t="e">
        <f t="shared" si="17"/>
        <v>#NUM!</v>
      </c>
      <c r="AN85" s="47" t="e">
        <f t="shared" si="21"/>
        <v>#NUM!</v>
      </c>
      <c r="AP85" s="48" t="e">
        <f t="shared" si="18"/>
        <v>#NUM!</v>
      </c>
      <c r="AQ85" s="47" t="e">
        <f t="shared" si="22"/>
        <v>#NUM!</v>
      </c>
      <c r="AS85" s="48" t="e">
        <f t="shared" si="19"/>
        <v>#NUM!</v>
      </c>
      <c r="AT85" s="47" t="e">
        <f t="shared" si="23"/>
        <v>#NUM!</v>
      </c>
      <c r="AV85" s="48" t="e">
        <f t="shared" si="20"/>
        <v>#NUM!</v>
      </c>
      <c r="AW85" s="47" t="e">
        <f t="shared" si="24"/>
        <v>#NUM!</v>
      </c>
    </row>
    <row r="86" spans="2:49" x14ac:dyDescent="0.3">
      <c r="B86" s="70"/>
      <c r="C86" s="7"/>
      <c r="D86" s="5"/>
      <c r="E86" s="5"/>
      <c r="F86" s="12"/>
      <c r="G86" s="10"/>
      <c r="H86" s="13"/>
      <c r="I86" s="33"/>
      <c r="J86" s="34"/>
      <c r="K86" s="35"/>
      <c r="L86" s="35"/>
      <c r="M86" s="36"/>
      <c r="N86" s="37"/>
      <c r="O86" s="14"/>
      <c r="P86" s="14"/>
      <c r="Q86" s="39"/>
      <c r="R86" s="40"/>
      <c r="S86" s="38"/>
      <c r="T86" s="38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M86" s="48" t="e">
        <f t="shared" si="17"/>
        <v>#NUM!</v>
      </c>
      <c r="AN86" s="47" t="e">
        <f t="shared" si="21"/>
        <v>#NUM!</v>
      </c>
      <c r="AP86" s="48" t="e">
        <f t="shared" si="18"/>
        <v>#NUM!</v>
      </c>
      <c r="AQ86" s="47" t="e">
        <f t="shared" si="22"/>
        <v>#NUM!</v>
      </c>
      <c r="AS86" s="48" t="e">
        <f t="shared" si="19"/>
        <v>#NUM!</v>
      </c>
      <c r="AT86" s="47" t="e">
        <f t="shared" si="23"/>
        <v>#NUM!</v>
      </c>
      <c r="AV86" s="48" t="e">
        <f t="shared" si="20"/>
        <v>#NUM!</v>
      </c>
      <c r="AW86" s="47" t="e">
        <f t="shared" si="24"/>
        <v>#NUM!</v>
      </c>
    </row>
    <row r="87" spans="2:49" x14ac:dyDescent="0.3">
      <c r="B87" s="70"/>
      <c r="C87" s="9"/>
      <c r="D87" s="5"/>
      <c r="E87" s="5"/>
      <c r="F87" s="5"/>
      <c r="G87" s="11"/>
      <c r="H87" s="13"/>
      <c r="I87" s="33"/>
      <c r="J87" s="35"/>
      <c r="K87" s="35"/>
      <c r="L87" s="35"/>
      <c r="M87" s="36"/>
      <c r="N87" s="41"/>
      <c r="O87" s="14"/>
      <c r="P87" s="14"/>
      <c r="Q87" s="39"/>
      <c r="R87" s="40"/>
      <c r="S87" s="38"/>
      <c r="T87" s="38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M87" s="48" t="e">
        <f t="shared" si="17"/>
        <v>#NUM!</v>
      </c>
      <c r="AN87" s="47" t="e">
        <f t="shared" si="21"/>
        <v>#NUM!</v>
      </c>
      <c r="AP87" s="48" t="e">
        <f t="shared" si="18"/>
        <v>#NUM!</v>
      </c>
      <c r="AQ87" s="47" t="e">
        <f t="shared" si="22"/>
        <v>#NUM!</v>
      </c>
      <c r="AS87" s="48" t="e">
        <f t="shared" si="19"/>
        <v>#NUM!</v>
      </c>
      <c r="AT87" s="47" t="e">
        <f t="shared" si="23"/>
        <v>#NUM!</v>
      </c>
      <c r="AV87" s="48" t="e">
        <f t="shared" si="20"/>
        <v>#NUM!</v>
      </c>
      <c r="AW87" s="47" t="e">
        <f t="shared" si="24"/>
        <v>#NUM!</v>
      </c>
    </row>
    <row r="88" spans="2:49" x14ac:dyDescent="0.3">
      <c r="B88" s="70"/>
      <c r="C88" s="7"/>
      <c r="D88" s="5"/>
      <c r="E88" s="5"/>
      <c r="F88" s="12"/>
      <c r="G88" s="10"/>
      <c r="H88" s="13"/>
      <c r="I88" s="33"/>
      <c r="J88" s="34"/>
      <c r="K88" s="35"/>
      <c r="L88" s="35"/>
      <c r="M88" s="36"/>
      <c r="N88" s="37"/>
      <c r="O88" s="14"/>
      <c r="P88" s="14"/>
      <c r="Q88" s="39"/>
      <c r="R88" s="40"/>
      <c r="S88" s="38"/>
      <c r="T88" s="38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M88" s="48" t="e">
        <f t="shared" si="17"/>
        <v>#NUM!</v>
      </c>
      <c r="AN88" s="47" t="e">
        <f t="shared" si="21"/>
        <v>#NUM!</v>
      </c>
      <c r="AP88" s="48" t="e">
        <f t="shared" si="18"/>
        <v>#NUM!</v>
      </c>
      <c r="AQ88" s="47" t="e">
        <f t="shared" si="22"/>
        <v>#NUM!</v>
      </c>
      <c r="AS88" s="48" t="e">
        <f t="shared" si="19"/>
        <v>#NUM!</v>
      </c>
      <c r="AT88" s="47" t="e">
        <f t="shared" si="23"/>
        <v>#NUM!</v>
      </c>
      <c r="AV88" s="48" t="e">
        <f t="shared" si="20"/>
        <v>#NUM!</v>
      </c>
      <c r="AW88" s="47" t="e">
        <f t="shared" si="24"/>
        <v>#NUM!</v>
      </c>
    </row>
    <row r="89" spans="2:49" x14ac:dyDescent="0.3">
      <c r="B89" s="70"/>
      <c r="C89" s="7"/>
      <c r="D89" s="5"/>
      <c r="E89" s="5"/>
      <c r="F89" s="12"/>
      <c r="G89" s="10"/>
      <c r="H89" s="13"/>
      <c r="I89" s="33"/>
      <c r="J89" s="34"/>
      <c r="K89" s="35"/>
      <c r="L89" s="35"/>
      <c r="M89" s="36"/>
      <c r="N89" s="37"/>
      <c r="O89" s="14"/>
      <c r="P89" s="14"/>
      <c r="Q89" s="39"/>
      <c r="R89" s="40"/>
      <c r="S89" s="38"/>
      <c r="T89" s="38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M89" s="48" t="e">
        <f t="shared" si="17"/>
        <v>#NUM!</v>
      </c>
      <c r="AN89" s="47" t="e">
        <f t="shared" si="21"/>
        <v>#NUM!</v>
      </c>
      <c r="AP89" s="48" t="e">
        <f t="shared" si="18"/>
        <v>#NUM!</v>
      </c>
      <c r="AQ89" s="47" t="e">
        <f t="shared" si="22"/>
        <v>#NUM!</v>
      </c>
      <c r="AS89" s="48" t="e">
        <f t="shared" si="19"/>
        <v>#NUM!</v>
      </c>
      <c r="AT89" s="47" t="e">
        <f t="shared" si="23"/>
        <v>#NUM!</v>
      </c>
      <c r="AV89" s="48" t="e">
        <f t="shared" si="20"/>
        <v>#NUM!</v>
      </c>
      <c r="AW89" s="47" t="e">
        <f t="shared" si="24"/>
        <v>#NUM!</v>
      </c>
    </row>
    <row r="90" spans="2:49" x14ac:dyDescent="0.3">
      <c r="B90" s="70"/>
      <c r="C90" s="9"/>
      <c r="D90" s="5"/>
      <c r="E90" s="5"/>
      <c r="F90" s="5"/>
      <c r="G90" s="11"/>
      <c r="H90" s="13"/>
      <c r="I90" s="33"/>
      <c r="J90" s="35"/>
      <c r="K90" s="35"/>
      <c r="L90" s="35"/>
      <c r="M90" s="36"/>
      <c r="N90" s="41"/>
      <c r="O90" s="14"/>
      <c r="P90" s="14"/>
      <c r="Q90" s="39"/>
      <c r="R90" s="40"/>
      <c r="S90" s="38"/>
      <c r="T90" s="38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M90" s="48" t="e">
        <f t="shared" si="17"/>
        <v>#NUM!</v>
      </c>
      <c r="AN90" s="47" t="e">
        <f t="shared" si="21"/>
        <v>#NUM!</v>
      </c>
      <c r="AP90" s="48" t="e">
        <f t="shared" si="18"/>
        <v>#NUM!</v>
      </c>
      <c r="AQ90" s="47" t="e">
        <f t="shared" si="22"/>
        <v>#NUM!</v>
      </c>
      <c r="AS90" s="48" t="e">
        <f t="shared" si="19"/>
        <v>#NUM!</v>
      </c>
      <c r="AT90" s="47" t="e">
        <f t="shared" si="23"/>
        <v>#NUM!</v>
      </c>
      <c r="AV90" s="48" t="e">
        <f t="shared" si="20"/>
        <v>#NUM!</v>
      </c>
      <c r="AW90" s="47" t="e">
        <f t="shared" si="24"/>
        <v>#NUM!</v>
      </c>
    </row>
    <row r="91" spans="2:49" x14ac:dyDescent="0.3">
      <c r="B91" s="70"/>
      <c r="C91" s="7"/>
      <c r="D91" s="5"/>
      <c r="E91" s="5"/>
      <c r="F91" s="12"/>
      <c r="G91" s="10"/>
      <c r="H91" s="13"/>
      <c r="I91" s="33"/>
      <c r="J91" s="34"/>
      <c r="K91" s="35"/>
      <c r="L91" s="35"/>
      <c r="M91" s="36"/>
      <c r="N91" s="37"/>
      <c r="O91" s="14"/>
      <c r="P91" s="14"/>
      <c r="Q91" s="39"/>
      <c r="R91" s="40"/>
      <c r="S91" s="38"/>
      <c r="T91" s="38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M91" s="48" t="e">
        <f t="shared" si="17"/>
        <v>#NUM!</v>
      </c>
      <c r="AN91" s="47" t="e">
        <f t="shared" si="21"/>
        <v>#NUM!</v>
      </c>
      <c r="AP91" s="48" t="e">
        <f t="shared" si="18"/>
        <v>#NUM!</v>
      </c>
      <c r="AQ91" s="47" t="e">
        <f t="shared" si="22"/>
        <v>#NUM!</v>
      </c>
      <c r="AS91" s="48" t="e">
        <f t="shared" si="19"/>
        <v>#NUM!</v>
      </c>
      <c r="AT91" s="47" t="e">
        <f t="shared" si="23"/>
        <v>#NUM!</v>
      </c>
      <c r="AV91" s="48" t="e">
        <f t="shared" si="20"/>
        <v>#NUM!</v>
      </c>
      <c r="AW91" s="47" t="e">
        <f t="shared" si="24"/>
        <v>#NUM!</v>
      </c>
    </row>
    <row r="92" spans="2:49" x14ac:dyDescent="0.3">
      <c r="B92" s="70"/>
      <c r="C92" s="7"/>
      <c r="D92" s="5"/>
      <c r="E92" s="5"/>
      <c r="F92" s="12"/>
      <c r="G92" s="10"/>
      <c r="H92" s="13"/>
      <c r="I92" s="33"/>
      <c r="J92" s="34"/>
      <c r="K92" s="35"/>
      <c r="L92" s="35"/>
      <c r="M92" s="36"/>
      <c r="N92" s="37"/>
      <c r="O92" s="14"/>
      <c r="P92" s="14"/>
      <c r="Q92" s="39"/>
      <c r="R92" s="40"/>
      <c r="S92" s="38"/>
      <c r="T92" s="38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M92" s="48" t="e">
        <f t="shared" si="17"/>
        <v>#NUM!</v>
      </c>
      <c r="AN92" s="47" t="e">
        <f t="shared" si="21"/>
        <v>#NUM!</v>
      </c>
      <c r="AP92" s="48" t="e">
        <f t="shared" si="18"/>
        <v>#NUM!</v>
      </c>
      <c r="AQ92" s="47" t="e">
        <f t="shared" si="22"/>
        <v>#NUM!</v>
      </c>
      <c r="AS92" s="48" t="e">
        <f t="shared" si="19"/>
        <v>#NUM!</v>
      </c>
      <c r="AT92" s="47" t="e">
        <f t="shared" si="23"/>
        <v>#NUM!</v>
      </c>
      <c r="AV92" s="48" t="e">
        <f t="shared" si="20"/>
        <v>#NUM!</v>
      </c>
      <c r="AW92" s="47" t="e">
        <f t="shared" si="24"/>
        <v>#NUM!</v>
      </c>
    </row>
    <row r="93" spans="2:49" x14ac:dyDescent="0.3">
      <c r="B93" s="70"/>
      <c r="C93" s="9"/>
      <c r="D93" s="5"/>
      <c r="E93" s="5"/>
      <c r="F93" s="5"/>
      <c r="G93" s="11"/>
      <c r="H93" s="13"/>
      <c r="I93" s="33"/>
      <c r="J93" s="35"/>
      <c r="K93" s="35"/>
      <c r="L93" s="35"/>
      <c r="M93" s="36"/>
      <c r="N93" s="41"/>
      <c r="O93" s="14"/>
      <c r="P93" s="14"/>
      <c r="Q93" s="39"/>
      <c r="R93" s="40"/>
      <c r="S93" s="38"/>
      <c r="T93" s="38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M93" s="48" t="e">
        <f t="shared" si="17"/>
        <v>#NUM!</v>
      </c>
      <c r="AN93" s="47" t="e">
        <f t="shared" si="21"/>
        <v>#NUM!</v>
      </c>
      <c r="AP93" s="48" t="e">
        <f t="shared" si="18"/>
        <v>#NUM!</v>
      </c>
      <c r="AQ93" s="47" t="e">
        <f t="shared" si="22"/>
        <v>#NUM!</v>
      </c>
      <c r="AS93" s="48" t="e">
        <f t="shared" si="19"/>
        <v>#NUM!</v>
      </c>
      <c r="AT93" s="47" t="e">
        <f t="shared" si="23"/>
        <v>#NUM!</v>
      </c>
      <c r="AV93" s="48" t="e">
        <f t="shared" si="20"/>
        <v>#NUM!</v>
      </c>
      <c r="AW93" s="47" t="e">
        <f t="shared" si="24"/>
        <v>#NUM!</v>
      </c>
    </row>
    <row r="94" spans="2:49" x14ac:dyDescent="0.3">
      <c r="B94" s="70"/>
      <c r="C94" s="7"/>
      <c r="D94" s="5"/>
      <c r="E94" s="5"/>
      <c r="F94" s="12"/>
      <c r="G94" s="10"/>
      <c r="H94" s="13"/>
      <c r="I94" s="33"/>
      <c r="J94" s="34"/>
      <c r="K94" s="35"/>
      <c r="L94" s="35"/>
      <c r="M94" s="36"/>
      <c r="N94" s="37"/>
      <c r="O94" s="14"/>
      <c r="P94" s="14"/>
      <c r="Q94" s="39"/>
      <c r="R94" s="40"/>
      <c r="S94" s="38"/>
      <c r="T94" s="38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M94" s="48" t="e">
        <f t="shared" si="17"/>
        <v>#NUM!</v>
      </c>
      <c r="AN94" s="47" t="e">
        <f t="shared" si="21"/>
        <v>#NUM!</v>
      </c>
      <c r="AP94" s="48" t="e">
        <f t="shared" si="18"/>
        <v>#NUM!</v>
      </c>
      <c r="AQ94" s="47" t="e">
        <f t="shared" si="22"/>
        <v>#NUM!</v>
      </c>
      <c r="AS94" s="48" t="e">
        <f t="shared" si="19"/>
        <v>#NUM!</v>
      </c>
      <c r="AT94" s="47" t="e">
        <f t="shared" si="23"/>
        <v>#NUM!</v>
      </c>
      <c r="AV94" s="48" t="e">
        <f t="shared" si="20"/>
        <v>#NUM!</v>
      </c>
      <c r="AW94" s="47" t="e">
        <f t="shared" si="24"/>
        <v>#NUM!</v>
      </c>
    </row>
    <row r="95" spans="2:49" x14ac:dyDescent="0.3">
      <c r="B95" s="70"/>
      <c r="C95" s="7"/>
      <c r="D95" s="5"/>
      <c r="E95" s="5"/>
      <c r="F95" s="12"/>
      <c r="G95" s="10"/>
      <c r="H95" s="13"/>
      <c r="I95" s="33"/>
      <c r="J95" s="34"/>
      <c r="K95" s="35"/>
      <c r="L95" s="35"/>
      <c r="M95" s="36"/>
      <c r="N95" s="37"/>
      <c r="O95" s="14"/>
      <c r="P95" s="14"/>
      <c r="Q95" s="39"/>
      <c r="R95" s="40"/>
      <c r="S95" s="38"/>
      <c r="T95" s="38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M95" s="48" t="e">
        <f t="shared" si="17"/>
        <v>#NUM!</v>
      </c>
      <c r="AN95" s="47" t="e">
        <f t="shared" si="21"/>
        <v>#NUM!</v>
      </c>
      <c r="AP95" s="48" t="e">
        <f t="shared" si="18"/>
        <v>#NUM!</v>
      </c>
      <c r="AQ95" s="47" t="e">
        <f t="shared" si="22"/>
        <v>#NUM!</v>
      </c>
      <c r="AS95" s="48" t="e">
        <f t="shared" si="19"/>
        <v>#NUM!</v>
      </c>
      <c r="AT95" s="47" t="e">
        <f t="shared" si="23"/>
        <v>#NUM!</v>
      </c>
      <c r="AV95" s="48" t="e">
        <f t="shared" si="20"/>
        <v>#NUM!</v>
      </c>
      <c r="AW95" s="47" t="e">
        <f t="shared" si="24"/>
        <v>#NUM!</v>
      </c>
    </row>
    <row r="96" spans="2:49" x14ac:dyDescent="0.3">
      <c r="B96" s="70"/>
      <c r="C96" s="9"/>
      <c r="D96" s="5"/>
      <c r="E96" s="5"/>
      <c r="F96" s="5"/>
      <c r="G96" s="11"/>
      <c r="H96" s="13"/>
      <c r="I96" s="33"/>
      <c r="J96" s="35"/>
      <c r="K96" s="35"/>
      <c r="L96" s="35"/>
      <c r="M96" s="36"/>
      <c r="N96" s="41"/>
      <c r="O96" s="14"/>
      <c r="P96" s="14"/>
      <c r="Q96" s="39"/>
      <c r="R96" s="40"/>
      <c r="S96" s="38"/>
      <c r="T96" s="38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M96" s="48" t="e">
        <f t="shared" si="17"/>
        <v>#NUM!</v>
      </c>
      <c r="AN96" s="47" t="e">
        <f t="shared" si="21"/>
        <v>#NUM!</v>
      </c>
      <c r="AP96" s="48" t="e">
        <f t="shared" si="18"/>
        <v>#NUM!</v>
      </c>
      <c r="AQ96" s="47" t="e">
        <f t="shared" si="22"/>
        <v>#NUM!</v>
      </c>
      <c r="AS96" s="48" t="e">
        <f t="shared" si="19"/>
        <v>#NUM!</v>
      </c>
      <c r="AT96" s="47" t="e">
        <f t="shared" si="23"/>
        <v>#NUM!</v>
      </c>
      <c r="AV96" s="48" t="e">
        <f t="shared" si="20"/>
        <v>#NUM!</v>
      </c>
      <c r="AW96" s="47" t="e">
        <f t="shared" si="24"/>
        <v>#NUM!</v>
      </c>
    </row>
    <row r="97" spans="2:49" x14ac:dyDescent="0.3">
      <c r="B97" s="70"/>
      <c r="C97" s="7"/>
      <c r="D97" s="5"/>
      <c r="E97" s="5"/>
      <c r="F97" s="12"/>
      <c r="G97" s="10"/>
      <c r="H97" s="13"/>
      <c r="I97" s="33"/>
      <c r="J97" s="34"/>
      <c r="K97" s="35"/>
      <c r="L97" s="35"/>
      <c r="M97" s="36"/>
      <c r="N97" s="37"/>
      <c r="O97" s="14"/>
      <c r="P97" s="14"/>
      <c r="Q97" s="39"/>
      <c r="R97" s="40"/>
      <c r="S97" s="38"/>
      <c r="T97" s="38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M97" s="48" t="e">
        <f t="shared" si="17"/>
        <v>#NUM!</v>
      </c>
      <c r="AN97" s="47" t="e">
        <f t="shared" si="21"/>
        <v>#NUM!</v>
      </c>
      <c r="AP97" s="48" t="e">
        <f t="shared" si="18"/>
        <v>#NUM!</v>
      </c>
      <c r="AQ97" s="47" t="e">
        <f t="shared" si="22"/>
        <v>#NUM!</v>
      </c>
      <c r="AS97" s="48" t="e">
        <f t="shared" si="19"/>
        <v>#NUM!</v>
      </c>
      <c r="AT97" s="47" t="e">
        <f t="shared" si="23"/>
        <v>#NUM!</v>
      </c>
      <c r="AV97" s="48" t="e">
        <f t="shared" si="20"/>
        <v>#NUM!</v>
      </c>
      <c r="AW97" s="47" t="e">
        <f t="shared" si="24"/>
        <v>#NUM!</v>
      </c>
    </row>
    <row r="98" spans="2:49" x14ac:dyDescent="0.3">
      <c r="B98" s="70"/>
      <c r="C98" s="7"/>
      <c r="D98" s="5"/>
      <c r="E98" s="5"/>
      <c r="F98" s="12"/>
      <c r="G98" s="10"/>
      <c r="H98" s="13"/>
      <c r="I98" s="33"/>
      <c r="J98" s="34"/>
      <c r="K98" s="35"/>
      <c r="L98" s="35"/>
      <c r="M98" s="36"/>
      <c r="N98" s="37"/>
      <c r="O98" s="14"/>
      <c r="P98" s="14"/>
      <c r="Q98" s="39"/>
      <c r="R98" s="40"/>
      <c r="S98" s="38"/>
      <c r="T98" s="38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M98" s="48" t="e">
        <f t="shared" si="17"/>
        <v>#NUM!</v>
      </c>
      <c r="AN98" s="47" t="e">
        <f t="shared" si="21"/>
        <v>#NUM!</v>
      </c>
      <c r="AP98" s="48" t="e">
        <f t="shared" si="18"/>
        <v>#NUM!</v>
      </c>
      <c r="AQ98" s="47" t="e">
        <f t="shared" si="22"/>
        <v>#NUM!</v>
      </c>
      <c r="AS98" s="48" t="e">
        <f t="shared" si="19"/>
        <v>#NUM!</v>
      </c>
      <c r="AT98" s="47" t="e">
        <f t="shared" si="23"/>
        <v>#NUM!</v>
      </c>
      <c r="AV98" s="48" t="e">
        <f t="shared" si="20"/>
        <v>#NUM!</v>
      </c>
      <c r="AW98" s="47" t="e">
        <f t="shared" si="24"/>
        <v>#NUM!</v>
      </c>
    </row>
    <row r="99" spans="2:49" x14ac:dyDescent="0.3">
      <c r="B99" s="70"/>
      <c r="C99" s="9"/>
      <c r="D99" s="5"/>
      <c r="E99" s="5"/>
      <c r="F99" s="5"/>
      <c r="G99" s="11"/>
      <c r="H99" s="13"/>
      <c r="I99" s="33"/>
      <c r="J99" s="35"/>
      <c r="K99" s="35"/>
      <c r="L99" s="35"/>
      <c r="M99" s="36"/>
      <c r="N99" s="41"/>
      <c r="O99" s="14"/>
      <c r="P99" s="14"/>
      <c r="Q99" s="39"/>
      <c r="R99" s="40"/>
      <c r="S99" s="38"/>
      <c r="T99" s="38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M99" s="48" t="e">
        <f t="shared" si="17"/>
        <v>#NUM!</v>
      </c>
      <c r="AN99" s="47" t="e">
        <f t="shared" si="21"/>
        <v>#NUM!</v>
      </c>
      <c r="AP99" s="48" t="e">
        <f t="shared" si="18"/>
        <v>#NUM!</v>
      </c>
      <c r="AQ99" s="47" t="e">
        <f t="shared" si="22"/>
        <v>#NUM!</v>
      </c>
      <c r="AS99" s="48" t="e">
        <f t="shared" si="19"/>
        <v>#NUM!</v>
      </c>
      <c r="AT99" s="47" t="e">
        <f t="shared" si="23"/>
        <v>#NUM!</v>
      </c>
      <c r="AV99" s="48" t="e">
        <f t="shared" si="20"/>
        <v>#NUM!</v>
      </c>
      <c r="AW99" s="47" t="e">
        <f t="shared" si="24"/>
        <v>#NUM!</v>
      </c>
    </row>
    <row r="100" spans="2:49" x14ac:dyDescent="0.3">
      <c r="B100" s="70"/>
      <c r="C100" s="7"/>
      <c r="D100" s="5"/>
      <c r="E100" s="5"/>
      <c r="F100" s="12"/>
      <c r="G100" s="10"/>
      <c r="H100" s="13"/>
      <c r="I100" s="33"/>
      <c r="J100" s="34"/>
      <c r="K100" s="35"/>
      <c r="L100" s="35"/>
      <c r="M100" s="36"/>
      <c r="N100" s="37"/>
      <c r="O100" s="14"/>
      <c r="P100" s="14"/>
      <c r="Q100" s="39"/>
      <c r="R100" s="40"/>
      <c r="S100" s="38"/>
      <c r="T100" s="38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M100" s="48" t="e">
        <f t="shared" si="17"/>
        <v>#NUM!</v>
      </c>
      <c r="AN100" s="47" t="e">
        <f t="shared" si="21"/>
        <v>#NUM!</v>
      </c>
      <c r="AP100" s="48" t="e">
        <f t="shared" si="18"/>
        <v>#NUM!</v>
      </c>
      <c r="AQ100" s="47" t="e">
        <f t="shared" si="22"/>
        <v>#NUM!</v>
      </c>
      <c r="AS100" s="48" t="e">
        <f t="shared" si="19"/>
        <v>#NUM!</v>
      </c>
      <c r="AT100" s="47" t="e">
        <f t="shared" si="23"/>
        <v>#NUM!</v>
      </c>
      <c r="AV100" s="48" t="e">
        <f t="shared" si="20"/>
        <v>#NUM!</v>
      </c>
      <c r="AW100" s="47" t="e">
        <f t="shared" si="24"/>
        <v>#NUM!</v>
      </c>
    </row>
    <row r="101" spans="2:49" x14ac:dyDescent="0.3">
      <c r="B101" s="70"/>
      <c r="C101" s="7"/>
      <c r="D101" s="5"/>
      <c r="E101" s="5"/>
      <c r="F101" s="12"/>
      <c r="G101" s="10"/>
      <c r="H101" s="13"/>
      <c r="I101" s="33"/>
      <c r="J101" s="34"/>
      <c r="K101" s="35"/>
      <c r="L101" s="35"/>
      <c r="M101" s="36"/>
      <c r="N101" s="37"/>
      <c r="O101" s="14"/>
      <c r="P101" s="14"/>
      <c r="Q101" s="39"/>
      <c r="R101" s="40"/>
      <c r="S101" s="38"/>
      <c r="T101" s="38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M101" s="48" t="e">
        <f t="shared" si="17"/>
        <v>#NUM!</v>
      </c>
      <c r="AN101" s="47" t="e">
        <f t="shared" si="21"/>
        <v>#NUM!</v>
      </c>
      <c r="AP101" s="48" t="e">
        <f t="shared" si="18"/>
        <v>#NUM!</v>
      </c>
      <c r="AQ101" s="47" t="e">
        <f t="shared" si="22"/>
        <v>#NUM!</v>
      </c>
      <c r="AS101" s="48" t="e">
        <f t="shared" si="19"/>
        <v>#NUM!</v>
      </c>
      <c r="AT101" s="47" t="e">
        <f t="shared" si="23"/>
        <v>#NUM!</v>
      </c>
      <c r="AV101" s="48" t="e">
        <f t="shared" si="20"/>
        <v>#NUM!</v>
      </c>
      <c r="AW101" s="47" t="e">
        <f t="shared" si="24"/>
        <v>#NUM!</v>
      </c>
    </row>
    <row r="102" spans="2:49" x14ac:dyDescent="0.3">
      <c r="B102" s="70"/>
      <c r="C102" s="9"/>
      <c r="D102" s="5"/>
      <c r="E102" s="5"/>
      <c r="F102" s="5"/>
      <c r="G102" s="11"/>
      <c r="H102" s="13"/>
      <c r="I102" s="33"/>
      <c r="J102" s="35"/>
      <c r="K102" s="35"/>
      <c r="L102" s="35"/>
      <c r="M102" s="36"/>
      <c r="N102" s="41"/>
      <c r="O102" s="14"/>
      <c r="P102" s="14"/>
      <c r="Q102" s="39"/>
      <c r="R102" s="40"/>
      <c r="S102" s="38"/>
      <c r="T102" s="38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M102" s="48" t="e">
        <f t="shared" si="17"/>
        <v>#NUM!</v>
      </c>
      <c r="AN102" s="47" t="e">
        <f t="shared" si="21"/>
        <v>#NUM!</v>
      </c>
      <c r="AP102" s="48" t="e">
        <f t="shared" si="18"/>
        <v>#NUM!</v>
      </c>
      <c r="AQ102" s="47" t="e">
        <f t="shared" si="22"/>
        <v>#NUM!</v>
      </c>
      <c r="AS102" s="48" t="e">
        <f t="shared" si="19"/>
        <v>#NUM!</v>
      </c>
      <c r="AT102" s="47" t="e">
        <f t="shared" si="23"/>
        <v>#NUM!</v>
      </c>
      <c r="AV102" s="48" t="e">
        <f t="shared" si="20"/>
        <v>#NUM!</v>
      </c>
      <c r="AW102" s="47" t="e">
        <f t="shared" si="24"/>
        <v>#NUM!</v>
      </c>
    </row>
    <row r="103" spans="2:49" x14ac:dyDescent="0.3">
      <c r="B103" s="70"/>
      <c r="C103" s="7"/>
      <c r="D103" s="5"/>
      <c r="E103" s="5"/>
      <c r="F103" s="12"/>
      <c r="G103" s="10"/>
      <c r="H103" s="13"/>
      <c r="I103" s="33"/>
      <c r="J103" s="34"/>
      <c r="K103" s="35"/>
      <c r="L103" s="35"/>
      <c r="M103" s="36"/>
      <c r="N103" s="37"/>
      <c r="O103" s="14"/>
      <c r="P103" s="14"/>
      <c r="Q103" s="39"/>
      <c r="R103" s="40"/>
      <c r="S103" s="38"/>
      <c r="T103" s="38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M103" s="48" t="e">
        <f t="shared" ref="AM103:AM134" si="25">INDEX(C$7:C$85,MATCH(LARGE(Q$7:Q$85,ROW()-ROW($Q$6)),Q$7:Q$85,0))</f>
        <v>#NUM!</v>
      </c>
      <c r="AN103" s="47" t="e">
        <f t="shared" si="21"/>
        <v>#NUM!</v>
      </c>
      <c r="AP103" s="48" t="e">
        <f t="shared" ref="AP103:AP134" si="26">INDEX(C$7:C$85,MATCH(LARGE(R$7:R$85,ROW()-ROW($Q$6)),R$7:R$85,0))</f>
        <v>#NUM!</v>
      </c>
      <c r="AQ103" s="47" t="e">
        <f t="shared" si="22"/>
        <v>#NUM!</v>
      </c>
      <c r="AS103" s="48" t="e">
        <f t="shared" ref="AS103:AS134" si="27">INDEX(C$7:C$85,MATCH(LARGE(S$7:S$85,ROW()-ROW($Q$6)),S$7:S$85,0))</f>
        <v>#NUM!</v>
      </c>
      <c r="AT103" s="47" t="e">
        <f t="shared" si="23"/>
        <v>#NUM!</v>
      </c>
      <c r="AV103" s="48" t="e">
        <f t="shared" ref="AV103:AV134" si="28">INDEX(C$7:C$85,MATCH(LARGE(T$7:T$85,ROW()-ROW($Q$6)),T$7:T$85,0))</f>
        <v>#NUM!</v>
      </c>
      <c r="AW103" s="47" t="e">
        <f t="shared" si="24"/>
        <v>#NUM!</v>
      </c>
    </row>
    <row r="104" spans="2:49" x14ac:dyDescent="0.3">
      <c r="B104" s="70"/>
      <c r="C104" s="7"/>
      <c r="D104" s="5"/>
      <c r="E104" s="5"/>
      <c r="F104" s="12"/>
      <c r="G104" s="10"/>
      <c r="H104" s="13"/>
      <c r="I104" s="33"/>
      <c r="J104" s="34"/>
      <c r="K104" s="35"/>
      <c r="L104" s="35"/>
      <c r="M104" s="36"/>
      <c r="N104" s="37"/>
      <c r="O104" s="14"/>
      <c r="P104" s="14"/>
      <c r="Q104" s="39"/>
      <c r="R104" s="40"/>
      <c r="S104" s="38"/>
      <c r="T104" s="38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M104" s="48" t="e">
        <f t="shared" si="25"/>
        <v>#NUM!</v>
      </c>
      <c r="AN104" s="47" t="e">
        <f t="shared" si="21"/>
        <v>#NUM!</v>
      </c>
      <c r="AP104" s="48" t="e">
        <f t="shared" si="26"/>
        <v>#NUM!</v>
      </c>
      <c r="AQ104" s="47" t="e">
        <f t="shared" si="22"/>
        <v>#NUM!</v>
      </c>
      <c r="AS104" s="48" t="e">
        <f t="shared" si="27"/>
        <v>#NUM!</v>
      </c>
      <c r="AT104" s="47" t="e">
        <f t="shared" si="23"/>
        <v>#NUM!</v>
      </c>
      <c r="AV104" s="48" t="e">
        <f t="shared" si="28"/>
        <v>#NUM!</v>
      </c>
      <c r="AW104" s="47" t="e">
        <f t="shared" si="24"/>
        <v>#NUM!</v>
      </c>
    </row>
    <row r="105" spans="2:49" x14ac:dyDescent="0.3">
      <c r="B105" s="70"/>
      <c r="C105" s="9"/>
      <c r="D105" s="5"/>
      <c r="E105" s="5"/>
      <c r="F105" s="5"/>
      <c r="G105" s="11"/>
      <c r="H105" s="13"/>
      <c r="I105" s="33"/>
      <c r="J105" s="35"/>
      <c r="K105" s="35"/>
      <c r="L105" s="35"/>
      <c r="M105" s="36"/>
      <c r="N105" s="41"/>
      <c r="O105" s="14"/>
      <c r="P105" s="14"/>
      <c r="Q105" s="39"/>
      <c r="R105" s="40"/>
      <c r="S105" s="38"/>
      <c r="T105" s="38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M105" s="48" t="e">
        <f t="shared" si="25"/>
        <v>#NUM!</v>
      </c>
      <c r="AN105" s="47" t="e">
        <f t="shared" si="21"/>
        <v>#NUM!</v>
      </c>
      <c r="AP105" s="48" t="e">
        <f t="shared" si="26"/>
        <v>#NUM!</v>
      </c>
      <c r="AQ105" s="47" t="e">
        <f t="shared" si="22"/>
        <v>#NUM!</v>
      </c>
      <c r="AS105" s="48" t="e">
        <f t="shared" si="27"/>
        <v>#NUM!</v>
      </c>
      <c r="AT105" s="47" t="e">
        <f t="shared" si="23"/>
        <v>#NUM!</v>
      </c>
      <c r="AV105" s="48" t="e">
        <f t="shared" si="28"/>
        <v>#NUM!</v>
      </c>
      <c r="AW105" s="47" t="e">
        <f t="shared" si="24"/>
        <v>#NUM!</v>
      </c>
    </row>
    <row r="106" spans="2:49" x14ac:dyDescent="0.3">
      <c r="B106" s="70"/>
      <c r="C106" s="7"/>
      <c r="D106" s="5"/>
      <c r="E106" s="5"/>
      <c r="F106" s="12"/>
      <c r="G106" s="10"/>
      <c r="H106" s="13"/>
      <c r="I106" s="33"/>
      <c r="J106" s="34"/>
      <c r="K106" s="35"/>
      <c r="L106" s="35"/>
      <c r="M106" s="36"/>
      <c r="N106" s="37"/>
      <c r="O106" s="14"/>
      <c r="P106" s="14"/>
      <c r="Q106" s="39"/>
      <c r="R106" s="40"/>
      <c r="S106" s="38"/>
      <c r="T106" s="38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M106" s="48" t="e">
        <f t="shared" si="25"/>
        <v>#NUM!</v>
      </c>
      <c r="AN106" s="47" t="e">
        <f t="shared" si="21"/>
        <v>#NUM!</v>
      </c>
      <c r="AP106" s="48" t="e">
        <f t="shared" si="26"/>
        <v>#NUM!</v>
      </c>
      <c r="AQ106" s="47" t="e">
        <f t="shared" si="22"/>
        <v>#NUM!</v>
      </c>
      <c r="AS106" s="48" t="e">
        <f t="shared" si="27"/>
        <v>#NUM!</v>
      </c>
      <c r="AT106" s="47" t="e">
        <f t="shared" si="23"/>
        <v>#NUM!</v>
      </c>
      <c r="AV106" s="48" t="e">
        <f t="shared" si="28"/>
        <v>#NUM!</v>
      </c>
      <c r="AW106" s="47" t="e">
        <f t="shared" si="24"/>
        <v>#NUM!</v>
      </c>
    </row>
    <row r="107" spans="2:49" x14ac:dyDescent="0.3">
      <c r="B107" s="70"/>
      <c r="C107" s="7"/>
      <c r="D107" s="5"/>
      <c r="E107" s="5"/>
      <c r="F107" s="12"/>
      <c r="G107" s="10"/>
      <c r="H107" s="13"/>
      <c r="I107" s="33"/>
      <c r="J107" s="34"/>
      <c r="K107" s="35"/>
      <c r="L107" s="35"/>
      <c r="M107" s="36"/>
      <c r="N107" s="37"/>
      <c r="O107" s="14"/>
      <c r="P107" s="14"/>
      <c r="Q107" s="39"/>
      <c r="R107" s="40"/>
      <c r="S107" s="38"/>
      <c r="T107" s="38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M107" s="48" t="e">
        <f t="shared" si="25"/>
        <v>#NUM!</v>
      </c>
      <c r="AN107" s="47" t="e">
        <f t="shared" si="21"/>
        <v>#NUM!</v>
      </c>
      <c r="AP107" s="48" t="e">
        <f t="shared" si="26"/>
        <v>#NUM!</v>
      </c>
      <c r="AQ107" s="47" t="e">
        <f t="shared" si="22"/>
        <v>#NUM!</v>
      </c>
      <c r="AS107" s="48" t="e">
        <f t="shared" si="27"/>
        <v>#NUM!</v>
      </c>
      <c r="AT107" s="47" t="e">
        <f t="shared" si="23"/>
        <v>#NUM!</v>
      </c>
      <c r="AV107" s="48" t="e">
        <f t="shared" si="28"/>
        <v>#NUM!</v>
      </c>
      <c r="AW107" s="47" t="e">
        <f t="shared" si="24"/>
        <v>#NUM!</v>
      </c>
    </row>
    <row r="108" spans="2:49" x14ac:dyDescent="0.3">
      <c r="B108" s="70"/>
      <c r="C108" s="9"/>
      <c r="D108" s="5"/>
      <c r="E108" s="5"/>
      <c r="F108" s="5"/>
      <c r="G108" s="11"/>
      <c r="H108" s="13"/>
      <c r="I108" s="33"/>
      <c r="J108" s="35"/>
      <c r="K108" s="35"/>
      <c r="L108" s="35"/>
      <c r="M108" s="36"/>
      <c r="N108" s="41"/>
      <c r="O108" s="14"/>
      <c r="P108" s="14"/>
      <c r="Q108" s="39"/>
      <c r="R108" s="40"/>
      <c r="S108" s="38"/>
      <c r="T108" s="38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M108" s="48" t="e">
        <f t="shared" si="25"/>
        <v>#NUM!</v>
      </c>
      <c r="AN108" s="47" t="e">
        <f t="shared" si="21"/>
        <v>#NUM!</v>
      </c>
      <c r="AP108" s="48" t="e">
        <f t="shared" si="26"/>
        <v>#NUM!</v>
      </c>
      <c r="AQ108" s="47" t="e">
        <f t="shared" si="22"/>
        <v>#NUM!</v>
      </c>
      <c r="AS108" s="48" t="e">
        <f t="shared" si="27"/>
        <v>#NUM!</v>
      </c>
      <c r="AT108" s="47" t="e">
        <f t="shared" si="23"/>
        <v>#NUM!</v>
      </c>
      <c r="AV108" s="48" t="e">
        <f t="shared" si="28"/>
        <v>#NUM!</v>
      </c>
      <c r="AW108" s="47" t="e">
        <f t="shared" si="24"/>
        <v>#NUM!</v>
      </c>
    </row>
    <row r="109" spans="2:49" x14ac:dyDescent="0.3">
      <c r="B109" s="70"/>
      <c r="C109" s="7"/>
      <c r="D109" s="5"/>
      <c r="E109" s="5"/>
      <c r="F109" s="12"/>
      <c r="G109" s="10"/>
      <c r="H109" s="13"/>
      <c r="I109" s="33"/>
      <c r="J109" s="34"/>
      <c r="K109" s="35"/>
      <c r="L109" s="35"/>
      <c r="M109" s="36"/>
      <c r="N109" s="37"/>
      <c r="O109" s="14"/>
      <c r="P109" s="14"/>
      <c r="Q109" s="39"/>
      <c r="R109" s="40"/>
      <c r="S109" s="38"/>
      <c r="T109" s="38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M109" s="48" t="e">
        <f t="shared" si="25"/>
        <v>#NUM!</v>
      </c>
      <c r="AN109" s="47" t="e">
        <f t="shared" si="21"/>
        <v>#NUM!</v>
      </c>
      <c r="AP109" s="48" t="e">
        <f t="shared" si="26"/>
        <v>#NUM!</v>
      </c>
      <c r="AQ109" s="47" t="e">
        <f t="shared" si="22"/>
        <v>#NUM!</v>
      </c>
      <c r="AS109" s="48" t="e">
        <f t="shared" si="27"/>
        <v>#NUM!</v>
      </c>
      <c r="AT109" s="47" t="e">
        <f t="shared" si="23"/>
        <v>#NUM!</v>
      </c>
      <c r="AV109" s="48" t="e">
        <f t="shared" si="28"/>
        <v>#NUM!</v>
      </c>
      <c r="AW109" s="47" t="e">
        <f t="shared" si="24"/>
        <v>#NUM!</v>
      </c>
    </row>
    <row r="110" spans="2:49" x14ac:dyDescent="0.3">
      <c r="B110" s="70"/>
      <c r="C110" s="7"/>
      <c r="D110" s="5"/>
      <c r="E110" s="5"/>
      <c r="F110" s="12"/>
      <c r="G110" s="10"/>
      <c r="H110" s="13"/>
      <c r="I110" s="33"/>
      <c r="J110" s="34"/>
      <c r="K110" s="35"/>
      <c r="L110" s="35"/>
      <c r="M110" s="36"/>
      <c r="N110" s="37"/>
      <c r="O110" s="14"/>
      <c r="P110" s="14"/>
      <c r="Q110" s="39"/>
      <c r="R110" s="40"/>
      <c r="S110" s="38"/>
      <c r="T110" s="38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M110" s="48" t="e">
        <f t="shared" si="25"/>
        <v>#NUM!</v>
      </c>
      <c r="AN110" s="47" t="e">
        <f t="shared" si="21"/>
        <v>#NUM!</v>
      </c>
      <c r="AP110" s="48" t="e">
        <f t="shared" si="26"/>
        <v>#NUM!</v>
      </c>
      <c r="AQ110" s="47" t="e">
        <f t="shared" si="22"/>
        <v>#NUM!</v>
      </c>
      <c r="AS110" s="48" t="e">
        <f t="shared" si="27"/>
        <v>#NUM!</v>
      </c>
      <c r="AT110" s="47" t="e">
        <f t="shared" si="23"/>
        <v>#NUM!</v>
      </c>
      <c r="AV110" s="48" t="e">
        <f t="shared" si="28"/>
        <v>#NUM!</v>
      </c>
      <c r="AW110" s="47" t="e">
        <f t="shared" si="24"/>
        <v>#NUM!</v>
      </c>
    </row>
    <row r="111" spans="2:49" x14ac:dyDescent="0.3">
      <c r="B111" s="70"/>
      <c r="C111" s="9"/>
      <c r="D111" s="5"/>
      <c r="E111" s="5"/>
      <c r="F111" s="5"/>
      <c r="G111" s="11"/>
      <c r="H111" s="13"/>
      <c r="I111" s="33"/>
      <c r="J111" s="35"/>
      <c r="K111" s="35"/>
      <c r="L111" s="35"/>
      <c r="M111" s="36"/>
      <c r="N111" s="41"/>
      <c r="O111" s="14"/>
      <c r="P111" s="14"/>
      <c r="Q111" s="39"/>
      <c r="R111" s="40"/>
      <c r="S111" s="38"/>
      <c r="T111" s="38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M111" s="48" t="e">
        <f t="shared" si="25"/>
        <v>#NUM!</v>
      </c>
      <c r="AN111" s="47" t="e">
        <f t="shared" si="21"/>
        <v>#NUM!</v>
      </c>
      <c r="AP111" s="48" t="e">
        <f t="shared" si="26"/>
        <v>#NUM!</v>
      </c>
      <c r="AQ111" s="47" t="e">
        <f t="shared" si="22"/>
        <v>#NUM!</v>
      </c>
      <c r="AS111" s="48" t="e">
        <f t="shared" si="27"/>
        <v>#NUM!</v>
      </c>
      <c r="AT111" s="47" t="e">
        <f t="shared" si="23"/>
        <v>#NUM!</v>
      </c>
      <c r="AV111" s="48" t="e">
        <f t="shared" si="28"/>
        <v>#NUM!</v>
      </c>
      <c r="AW111" s="47" t="e">
        <f t="shared" si="24"/>
        <v>#NUM!</v>
      </c>
    </row>
    <row r="112" spans="2:49" x14ac:dyDescent="0.3">
      <c r="B112" s="70"/>
      <c r="C112" s="7"/>
      <c r="D112" s="5"/>
      <c r="E112" s="5"/>
      <c r="F112" s="12"/>
      <c r="G112" s="10"/>
      <c r="H112" s="13"/>
      <c r="I112" s="33"/>
      <c r="J112" s="34"/>
      <c r="K112" s="35"/>
      <c r="L112" s="35"/>
      <c r="M112" s="36"/>
      <c r="N112" s="37"/>
      <c r="O112" s="14"/>
      <c r="P112" s="14"/>
      <c r="Q112" s="39"/>
      <c r="R112" s="40"/>
      <c r="S112" s="38"/>
      <c r="T112" s="38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M112" s="48" t="e">
        <f t="shared" si="25"/>
        <v>#NUM!</v>
      </c>
      <c r="AN112" s="47" t="e">
        <f t="shared" si="21"/>
        <v>#NUM!</v>
      </c>
      <c r="AP112" s="48" t="e">
        <f t="shared" si="26"/>
        <v>#NUM!</v>
      </c>
      <c r="AQ112" s="47" t="e">
        <f t="shared" si="22"/>
        <v>#NUM!</v>
      </c>
      <c r="AS112" s="48" t="e">
        <f t="shared" si="27"/>
        <v>#NUM!</v>
      </c>
      <c r="AT112" s="47" t="e">
        <f t="shared" si="23"/>
        <v>#NUM!</v>
      </c>
      <c r="AV112" s="48" t="e">
        <f t="shared" si="28"/>
        <v>#NUM!</v>
      </c>
      <c r="AW112" s="47" t="e">
        <f t="shared" si="24"/>
        <v>#NUM!</v>
      </c>
    </row>
    <row r="113" spans="2:49" x14ac:dyDescent="0.3">
      <c r="B113" s="70"/>
      <c r="C113" s="7"/>
      <c r="D113" s="5"/>
      <c r="E113" s="5"/>
      <c r="F113" s="12"/>
      <c r="G113" s="10"/>
      <c r="H113" s="13"/>
      <c r="I113" s="33"/>
      <c r="J113" s="34"/>
      <c r="K113" s="35"/>
      <c r="L113" s="35"/>
      <c r="M113" s="36"/>
      <c r="N113" s="37"/>
      <c r="O113" s="14"/>
      <c r="P113" s="14"/>
      <c r="Q113" s="39"/>
      <c r="R113" s="40"/>
      <c r="S113" s="38"/>
      <c r="T113" s="38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M113" s="48" t="e">
        <f t="shared" si="25"/>
        <v>#NUM!</v>
      </c>
      <c r="AN113" s="47" t="e">
        <f t="shared" si="21"/>
        <v>#NUM!</v>
      </c>
      <c r="AP113" s="48" t="e">
        <f t="shared" si="26"/>
        <v>#NUM!</v>
      </c>
      <c r="AQ113" s="47" t="e">
        <f t="shared" si="22"/>
        <v>#NUM!</v>
      </c>
      <c r="AS113" s="48" t="e">
        <f t="shared" si="27"/>
        <v>#NUM!</v>
      </c>
      <c r="AT113" s="47" t="e">
        <f t="shared" si="23"/>
        <v>#NUM!</v>
      </c>
      <c r="AV113" s="48" t="e">
        <f t="shared" si="28"/>
        <v>#NUM!</v>
      </c>
      <c r="AW113" s="47" t="e">
        <f t="shared" si="24"/>
        <v>#NUM!</v>
      </c>
    </row>
    <row r="114" spans="2:49" x14ac:dyDescent="0.3">
      <c r="B114" s="70"/>
      <c r="C114" s="9"/>
      <c r="D114" s="5"/>
      <c r="E114" s="5"/>
      <c r="F114" s="5"/>
      <c r="G114" s="11"/>
      <c r="H114" s="13"/>
      <c r="I114" s="33"/>
      <c r="J114" s="35"/>
      <c r="K114" s="35"/>
      <c r="L114" s="35"/>
      <c r="M114" s="36"/>
      <c r="N114" s="41"/>
      <c r="O114" s="14"/>
      <c r="P114" s="14"/>
      <c r="Q114" s="39"/>
      <c r="R114" s="40"/>
      <c r="S114" s="38"/>
      <c r="T114" s="38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M114" s="48" t="e">
        <f t="shared" si="25"/>
        <v>#NUM!</v>
      </c>
      <c r="AN114" s="47" t="e">
        <f t="shared" si="21"/>
        <v>#NUM!</v>
      </c>
      <c r="AP114" s="48" t="e">
        <f t="shared" si="26"/>
        <v>#NUM!</v>
      </c>
      <c r="AQ114" s="47" t="e">
        <f t="shared" si="22"/>
        <v>#NUM!</v>
      </c>
      <c r="AS114" s="48" t="e">
        <f t="shared" si="27"/>
        <v>#NUM!</v>
      </c>
      <c r="AT114" s="47" t="e">
        <f t="shared" si="23"/>
        <v>#NUM!</v>
      </c>
      <c r="AV114" s="48" t="e">
        <f t="shared" si="28"/>
        <v>#NUM!</v>
      </c>
      <c r="AW114" s="47" t="e">
        <f t="shared" si="24"/>
        <v>#NUM!</v>
      </c>
    </row>
    <row r="115" spans="2:49" x14ac:dyDescent="0.3">
      <c r="B115" s="70"/>
      <c r="C115" s="7"/>
      <c r="D115" s="5"/>
      <c r="E115" s="5"/>
      <c r="F115" s="12"/>
      <c r="G115" s="10"/>
      <c r="H115" s="13"/>
      <c r="I115" s="33"/>
      <c r="J115" s="34"/>
      <c r="K115" s="35"/>
      <c r="L115" s="35"/>
      <c r="M115" s="36"/>
      <c r="N115" s="37"/>
      <c r="O115" s="14"/>
      <c r="P115" s="14"/>
      <c r="Q115" s="39"/>
      <c r="R115" s="40"/>
      <c r="S115" s="38"/>
      <c r="T115" s="38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M115" s="48" t="e">
        <f t="shared" si="25"/>
        <v>#NUM!</v>
      </c>
      <c r="AN115" s="47" t="e">
        <f t="shared" si="21"/>
        <v>#NUM!</v>
      </c>
      <c r="AP115" s="48" t="e">
        <f t="shared" si="26"/>
        <v>#NUM!</v>
      </c>
      <c r="AQ115" s="47" t="e">
        <f t="shared" si="22"/>
        <v>#NUM!</v>
      </c>
      <c r="AS115" s="48" t="e">
        <f t="shared" si="27"/>
        <v>#NUM!</v>
      </c>
      <c r="AT115" s="47" t="e">
        <f t="shared" si="23"/>
        <v>#NUM!</v>
      </c>
      <c r="AV115" s="48" t="e">
        <f t="shared" si="28"/>
        <v>#NUM!</v>
      </c>
      <c r="AW115" s="47" t="e">
        <f t="shared" si="24"/>
        <v>#NUM!</v>
      </c>
    </row>
    <row r="116" spans="2:49" x14ac:dyDescent="0.3">
      <c r="B116" s="70"/>
      <c r="C116" s="7"/>
      <c r="D116" s="5"/>
      <c r="E116" s="5"/>
      <c r="F116" s="12"/>
      <c r="G116" s="10"/>
      <c r="H116" s="13"/>
      <c r="I116" s="33"/>
      <c r="J116" s="34"/>
      <c r="K116" s="35"/>
      <c r="L116" s="35"/>
      <c r="M116" s="36"/>
      <c r="N116" s="37"/>
      <c r="O116" s="14"/>
      <c r="P116" s="14"/>
      <c r="Q116" s="39"/>
      <c r="R116" s="40"/>
      <c r="S116" s="38"/>
      <c r="T116" s="38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M116" s="48" t="e">
        <f t="shared" si="25"/>
        <v>#NUM!</v>
      </c>
      <c r="AN116" s="47" t="e">
        <f t="shared" si="21"/>
        <v>#NUM!</v>
      </c>
      <c r="AP116" s="48" t="e">
        <f t="shared" si="26"/>
        <v>#NUM!</v>
      </c>
      <c r="AQ116" s="47" t="e">
        <f t="shared" si="22"/>
        <v>#NUM!</v>
      </c>
      <c r="AS116" s="48" t="e">
        <f t="shared" si="27"/>
        <v>#NUM!</v>
      </c>
      <c r="AT116" s="47" t="e">
        <f t="shared" si="23"/>
        <v>#NUM!</v>
      </c>
      <c r="AV116" s="48" t="e">
        <f t="shared" si="28"/>
        <v>#NUM!</v>
      </c>
      <c r="AW116" s="47" t="e">
        <f t="shared" si="24"/>
        <v>#NUM!</v>
      </c>
    </row>
    <row r="117" spans="2:49" x14ac:dyDescent="0.3">
      <c r="B117" s="70"/>
      <c r="C117" s="9"/>
      <c r="D117" s="5"/>
      <c r="E117" s="5"/>
      <c r="F117" s="5"/>
      <c r="G117" s="11"/>
      <c r="H117" s="13"/>
      <c r="I117" s="33"/>
      <c r="J117" s="35"/>
      <c r="K117" s="35"/>
      <c r="L117" s="35"/>
      <c r="M117" s="36"/>
      <c r="N117" s="41"/>
      <c r="O117" s="14"/>
      <c r="P117" s="14"/>
      <c r="Q117" s="39"/>
      <c r="R117" s="40"/>
      <c r="S117" s="38"/>
      <c r="T117" s="38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M117" s="48" t="e">
        <f t="shared" si="25"/>
        <v>#NUM!</v>
      </c>
      <c r="AN117" s="47" t="e">
        <f t="shared" si="21"/>
        <v>#NUM!</v>
      </c>
      <c r="AP117" s="48" t="e">
        <f t="shared" si="26"/>
        <v>#NUM!</v>
      </c>
      <c r="AQ117" s="47" t="e">
        <f t="shared" si="22"/>
        <v>#NUM!</v>
      </c>
      <c r="AS117" s="48" t="e">
        <f t="shared" si="27"/>
        <v>#NUM!</v>
      </c>
      <c r="AT117" s="47" t="e">
        <f t="shared" si="23"/>
        <v>#NUM!</v>
      </c>
      <c r="AV117" s="48" t="e">
        <f t="shared" si="28"/>
        <v>#NUM!</v>
      </c>
      <c r="AW117" s="47" t="e">
        <f t="shared" si="24"/>
        <v>#NUM!</v>
      </c>
    </row>
    <row r="118" spans="2:49" x14ac:dyDescent="0.3">
      <c r="B118" s="70"/>
      <c r="C118" s="7"/>
      <c r="D118" s="5"/>
      <c r="E118" s="5"/>
      <c r="F118" s="12"/>
      <c r="G118" s="10"/>
      <c r="H118" s="13"/>
      <c r="I118" s="33"/>
      <c r="J118" s="34"/>
      <c r="K118" s="35"/>
      <c r="L118" s="35"/>
      <c r="M118" s="36"/>
      <c r="N118" s="37"/>
      <c r="O118" s="14"/>
      <c r="P118" s="14"/>
      <c r="Q118" s="39"/>
      <c r="R118" s="40"/>
      <c r="S118" s="38"/>
      <c r="T118" s="38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M118" s="48" t="e">
        <f t="shared" si="25"/>
        <v>#NUM!</v>
      </c>
      <c r="AN118" s="47" t="e">
        <f t="shared" si="21"/>
        <v>#NUM!</v>
      </c>
      <c r="AP118" s="48" t="e">
        <f t="shared" si="26"/>
        <v>#NUM!</v>
      </c>
      <c r="AQ118" s="47" t="e">
        <f t="shared" si="22"/>
        <v>#NUM!</v>
      </c>
      <c r="AS118" s="48" t="e">
        <f t="shared" si="27"/>
        <v>#NUM!</v>
      </c>
      <c r="AT118" s="47" t="e">
        <f t="shared" si="23"/>
        <v>#NUM!</v>
      </c>
      <c r="AV118" s="48" t="e">
        <f t="shared" si="28"/>
        <v>#NUM!</v>
      </c>
      <c r="AW118" s="47" t="e">
        <f t="shared" si="24"/>
        <v>#NUM!</v>
      </c>
    </row>
    <row r="119" spans="2:49" x14ac:dyDescent="0.3">
      <c r="B119" s="70"/>
      <c r="C119" s="7"/>
      <c r="D119" s="5"/>
      <c r="E119" s="5"/>
      <c r="F119" s="12"/>
      <c r="G119" s="10"/>
      <c r="H119" s="13"/>
      <c r="I119" s="33"/>
      <c r="J119" s="34"/>
      <c r="K119" s="35"/>
      <c r="L119" s="35"/>
      <c r="M119" s="36"/>
      <c r="N119" s="37"/>
      <c r="O119" s="14"/>
      <c r="P119" s="14"/>
      <c r="Q119" s="39"/>
      <c r="R119" s="40"/>
      <c r="S119" s="38"/>
      <c r="T119" s="38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M119" s="48" t="e">
        <f t="shared" si="25"/>
        <v>#NUM!</v>
      </c>
      <c r="AN119" s="47" t="e">
        <f t="shared" si="21"/>
        <v>#NUM!</v>
      </c>
      <c r="AP119" s="48" t="e">
        <f t="shared" si="26"/>
        <v>#NUM!</v>
      </c>
      <c r="AQ119" s="47" t="e">
        <f t="shared" si="22"/>
        <v>#NUM!</v>
      </c>
      <c r="AS119" s="48" t="e">
        <f t="shared" si="27"/>
        <v>#NUM!</v>
      </c>
      <c r="AT119" s="47" t="e">
        <f t="shared" si="23"/>
        <v>#NUM!</v>
      </c>
      <c r="AV119" s="48" t="e">
        <f t="shared" si="28"/>
        <v>#NUM!</v>
      </c>
      <c r="AW119" s="47" t="e">
        <f t="shared" si="24"/>
        <v>#NUM!</v>
      </c>
    </row>
    <row r="120" spans="2:49" x14ac:dyDescent="0.3">
      <c r="B120" s="70"/>
      <c r="C120" s="9"/>
      <c r="D120" s="5"/>
      <c r="E120" s="5"/>
      <c r="F120" s="5"/>
      <c r="G120" s="11"/>
      <c r="H120" s="13"/>
      <c r="I120" s="33"/>
      <c r="J120" s="35"/>
      <c r="K120" s="35"/>
      <c r="L120" s="35"/>
      <c r="M120" s="36"/>
      <c r="N120" s="41"/>
      <c r="O120" s="14"/>
      <c r="P120" s="14"/>
      <c r="Q120" s="39"/>
      <c r="R120" s="40"/>
      <c r="S120" s="38"/>
      <c r="T120" s="38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M120" s="48" t="e">
        <f t="shared" si="25"/>
        <v>#NUM!</v>
      </c>
      <c r="AN120" s="47" t="e">
        <f t="shared" si="21"/>
        <v>#NUM!</v>
      </c>
      <c r="AP120" s="48" t="e">
        <f t="shared" si="26"/>
        <v>#NUM!</v>
      </c>
      <c r="AQ120" s="47" t="e">
        <f t="shared" si="22"/>
        <v>#NUM!</v>
      </c>
      <c r="AS120" s="48" t="e">
        <f t="shared" si="27"/>
        <v>#NUM!</v>
      </c>
      <c r="AT120" s="47" t="e">
        <f t="shared" si="23"/>
        <v>#NUM!</v>
      </c>
      <c r="AV120" s="48" t="e">
        <f t="shared" si="28"/>
        <v>#NUM!</v>
      </c>
      <c r="AW120" s="47" t="e">
        <f t="shared" si="24"/>
        <v>#NUM!</v>
      </c>
    </row>
    <row r="121" spans="2:49" x14ac:dyDescent="0.3">
      <c r="B121" s="70"/>
      <c r="C121" s="7"/>
      <c r="D121" s="5"/>
      <c r="E121" s="5"/>
      <c r="F121" s="12"/>
      <c r="G121" s="10"/>
      <c r="H121" s="13"/>
      <c r="I121" s="33"/>
      <c r="J121" s="34"/>
      <c r="K121" s="35"/>
      <c r="L121" s="35"/>
      <c r="M121" s="36"/>
      <c r="N121" s="37"/>
      <c r="O121" s="14"/>
      <c r="P121" s="14"/>
      <c r="Q121" s="39"/>
      <c r="R121" s="40"/>
      <c r="S121" s="38"/>
      <c r="T121" s="38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M121" s="48" t="e">
        <f t="shared" si="25"/>
        <v>#NUM!</v>
      </c>
      <c r="AN121" s="47" t="e">
        <f t="shared" si="21"/>
        <v>#NUM!</v>
      </c>
      <c r="AP121" s="48" t="e">
        <f t="shared" si="26"/>
        <v>#NUM!</v>
      </c>
      <c r="AQ121" s="47" t="e">
        <f t="shared" si="22"/>
        <v>#NUM!</v>
      </c>
      <c r="AS121" s="48" t="e">
        <f t="shared" si="27"/>
        <v>#NUM!</v>
      </c>
      <c r="AT121" s="47" t="e">
        <f t="shared" si="23"/>
        <v>#NUM!</v>
      </c>
      <c r="AV121" s="48" t="e">
        <f t="shared" si="28"/>
        <v>#NUM!</v>
      </c>
      <c r="AW121" s="47" t="e">
        <f t="shared" si="24"/>
        <v>#NUM!</v>
      </c>
    </row>
    <row r="122" spans="2:49" x14ac:dyDescent="0.3">
      <c r="B122" s="70"/>
      <c r="C122" s="7"/>
      <c r="D122" s="5"/>
      <c r="E122" s="5"/>
      <c r="F122" s="12"/>
      <c r="G122" s="10"/>
      <c r="H122" s="13"/>
      <c r="I122" s="33"/>
      <c r="J122" s="34"/>
      <c r="K122" s="35"/>
      <c r="L122" s="35"/>
      <c r="M122" s="36"/>
      <c r="N122" s="37"/>
      <c r="O122" s="14"/>
      <c r="P122" s="14"/>
      <c r="Q122" s="39"/>
      <c r="R122" s="40"/>
      <c r="S122" s="38"/>
      <c r="T122" s="38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M122" s="48" t="e">
        <f t="shared" si="25"/>
        <v>#NUM!</v>
      </c>
      <c r="AN122" s="47" t="e">
        <f t="shared" si="21"/>
        <v>#NUM!</v>
      </c>
      <c r="AP122" s="48" t="e">
        <f t="shared" si="26"/>
        <v>#NUM!</v>
      </c>
      <c r="AQ122" s="47" t="e">
        <f t="shared" si="22"/>
        <v>#NUM!</v>
      </c>
      <c r="AS122" s="48" t="e">
        <f t="shared" si="27"/>
        <v>#NUM!</v>
      </c>
      <c r="AT122" s="47" t="e">
        <f t="shared" si="23"/>
        <v>#NUM!</v>
      </c>
      <c r="AV122" s="48" t="e">
        <f t="shared" si="28"/>
        <v>#NUM!</v>
      </c>
      <c r="AW122" s="47" t="e">
        <f t="shared" si="24"/>
        <v>#NUM!</v>
      </c>
    </row>
    <row r="123" spans="2:49" x14ac:dyDescent="0.3">
      <c r="B123" s="70"/>
      <c r="C123" s="9"/>
      <c r="D123" s="5"/>
      <c r="E123" s="5"/>
      <c r="F123" s="5"/>
      <c r="G123" s="11"/>
      <c r="H123" s="13"/>
      <c r="I123" s="33"/>
      <c r="J123" s="35"/>
      <c r="K123" s="35"/>
      <c r="L123" s="35"/>
      <c r="M123" s="36"/>
      <c r="N123" s="41"/>
      <c r="O123" s="14"/>
      <c r="P123" s="14"/>
      <c r="Q123" s="39"/>
      <c r="R123" s="40"/>
      <c r="S123" s="38"/>
      <c r="T123" s="38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M123" s="48" t="e">
        <f t="shared" si="25"/>
        <v>#NUM!</v>
      </c>
      <c r="AN123" s="47" t="e">
        <f t="shared" si="21"/>
        <v>#NUM!</v>
      </c>
      <c r="AP123" s="48" t="e">
        <f t="shared" si="26"/>
        <v>#NUM!</v>
      </c>
      <c r="AQ123" s="47" t="e">
        <f t="shared" si="22"/>
        <v>#NUM!</v>
      </c>
      <c r="AS123" s="48" t="e">
        <f t="shared" si="27"/>
        <v>#NUM!</v>
      </c>
      <c r="AT123" s="47" t="e">
        <f t="shared" si="23"/>
        <v>#NUM!</v>
      </c>
      <c r="AV123" s="48" t="e">
        <f t="shared" si="28"/>
        <v>#NUM!</v>
      </c>
      <c r="AW123" s="47" t="e">
        <f t="shared" si="24"/>
        <v>#NUM!</v>
      </c>
    </row>
    <row r="124" spans="2:49" x14ac:dyDescent="0.3">
      <c r="B124" s="70"/>
      <c r="C124" s="7"/>
      <c r="D124" s="5"/>
      <c r="E124" s="5"/>
      <c r="F124" s="12"/>
      <c r="G124" s="10"/>
      <c r="H124" s="13"/>
      <c r="I124" s="33"/>
      <c r="J124" s="34"/>
      <c r="K124" s="35"/>
      <c r="L124" s="35"/>
      <c r="M124" s="36"/>
      <c r="N124" s="37"/>
      <c r="O124" s="14"/>
      <c r="P124" s="14"/>
      <c r="Q124" s="39"/>
      <c r="R124" s="40"/>
      <c r="S124" s="38"/>
      <c r="T124" s="38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M124" s="48" t="e">
        <f t="shared" si="25"/>
        <v>#NUM!</v>
      </c>
      <c r="AN124" s="47" t="e">
        <f t="shared" si="21"/>
        <v>#NUM!</v>
      </c>
      <c r="AP124" s="48" t="e">
        <f t="shared" si="26"/>
        <v>#NUM!</v>
      </c>
      <c r="AQ124" s="47" t="e">
        <f t="shared" si="22"/>
        <v>#NUM!</v>
      </c>
      <c r="AS124" s="48" t="e">
        <f t="shared" si="27"/>
        <v>#NUM!</v>
      </c>
      <c r="AT124" s="47" t="e">
        <f t="shared" si="23"/>
        <v>#NUM!</v>
      </c>
      <c r="AV124" s="48" t="e">
        <f t="shared" si="28"/>
        <v>#NUM!</v>
      </c>
      <c r="AW124" s="47" t="e">
        <f t="shared" si="24"/>
        <v>#NUM!</v>
      </c>
    </row>
    <row r="125" spans="2:49" x14ac:dyDescent="0.3">
      <c r="B125" s="70"/>
      <c r="C125" s="7"/>
      <c r="D125" s="5"/>
      <c r="E125" s="5"/>
      <c r="F125" s="12"/>
      <c r="G125" s="10"/>
      <c r="H125" s="13"/>
      <c r="I125" s="33"/>
      <c r="J125" s="34"/>
      <c r="K125" s="35"/>
      <c r="L125" s="35"/>
      <c r="M125" s="36"/>
      <c r="N125" s="37"/>
      <c r="O125" s="14"/>
      <c r="P125" s="14"/>
      <c r="Q125" s="39"/>
      <c r="R125" s="40"/>
      <c r="S125" s="38"/>
      <c r="T125" s="38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M125" s="48" t="e">
        <f t="shared" si="25"/>
        <v>#NUM!</v>
      </c>
      <c r="AN125" s="47" t="e">
        <f t="shared" si="21"/>
        <v>#NUM!</v>
      </c>
      <c r="AP125" s="48" t="e">
        <f t="shared" si="26"/>
        <v>#NUM!</v>
      </c>
      <c r="AQ125" s="47" t="e">
        <f t="shared" si="22"/>
        <v>#NUM!</v>
      </c>
      <c r="AS125" s="48" t="e">
        <f t="shared" si="27"/>
        <v>#NUM!</v>
      </c>
      <c r="AT125" s="47" t="e">
        <f t="shared" si="23"/>
        <v>#NUM!</v>
      </c>
      <c r="AV125" s="48" t="e">
        <f t="shared" si="28"/>
        <v>#NUM!</v>
      </c>
      <c r="AW125" s="47" t="e">
        <f t="shared" si="24"/>
        <v>#NUM!</v>
      </c>
    </row>
    <row r="126" spans="2:49" x14ac:dyDescent="0.3">
      <c r="B126" s="70"/>
      <c r="C126" s="9"/>
      <c r="D126" s="5"/>
      <c r="E126" s="5"/>
      <c r="F126" s="5"/>
      <c r="G126" s="11"/>
      <c r="H126" s="13"/>
      <c r="I126" s="33"/>
      <c r="J126" s="35"/>
      <c r="K126" s="35"/>
      <c r="L126" s="35"/>
      <c r="M126" s="36"/>
      <c r="N126" s="41"/>
      <c r="O126" s="14"/>
      <c r="P126" s="14"/>
      <c r="Q126" s="39"/>
      <c r="R126" s="40"/>
      <c r="S126" s="38"/>
      <c r="T126" s="38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M126" s="48" t="e">
        <f t="shared" si="25"/>
        <v>#NUM!</v>
      </c>
      <c r="AN126" s="47" t="e">
        <f t="shared" si="21"/>
        <v>#NUM!</v>
      </c>
      <c r="AP126" s="48" t="e">
        <f t="shared" si="26"/>
        <v>#NUM!</v>
      </c>
      <c r="AQ126" s="47" t="e">
        <f t="shared" si="22"/>
        <v>#NUM!</v>
      </c>
      <c r="AS126" s="48" t="e">
        <f t="shared" si="27"/>
        <v>#NUM!</v>
      </c>
      <c r="AT126" s="47" t="e">
        <f t="shared" si="23"/>
        <v>#NUM!</v>
      </c>
      <c r="AV126" s="48" t="e">
        <f t="shared" si="28"/>
        <v>#NUM!</v>
      </c>
      <c r="AW126" s="47" t="e">
        <f t="shared" si="24"/>
        <v>#NUM!</v>
      </c>
    </row>
    <row r="127" spans="2:49" x14ac:dyDescent="0.3">
      <c r="B127" s="70"/>
      <c r="C127" s="7"/>
      <c r="D127" s="5"/>
      <c r="E127" s="5"/>
      <c r="F127" s="12"/>
      <c r="G127" s="10"/>
      <c r="H127" s="13"/>
      <c r="I127" s="33"/>
      <c r="J127" s="34"/>
      <c r="K127" s="35"/>
      <c r="L127" s="35"/>
      <c r="M127" s="36"/>
      <c r="N127" s="37"/>
      <c r="O127" s="14"/>
      <c r="P127" s="14"/>
      <c r="Q127" s="39"/>
      <c r="R127" s="40"/>
      <c r="S127" s="38"/>
      <c r="T127" s="38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M127" s="48" t="e">
        <f t="shared" si="25"/>
        <v>#NUM!</v>
      </c>
      <c r="AN127" s="47" t="e">
        <f t="shared" si="21"/>
        <v>#NUM!</v>
      </c>
      <c r="AP127" s="48" t="e">
        <f t="shared" si="26"/>
        <v>#NUM!</v>
      </c>
      <c r="AQ127" s="47" t="e">
        <f t="shared" si="22"/>
        <v>#NUM!</v>
      </c>
      <c r="AS127" s="48" t="e">
        <f t="shared" si="27"/>
        <v>#NUM!</v>
      </c>
      <c r="AT127" s="47" t="e">
        <f t="shared" si="23"/>
        <v>#NUM!</v>
      </c>
      <c r="AV127" s="48" t="e">
        <f t="shared" si="28"/>
        <v>#NUM!</v>
      </c>
      <c r="AW127" s="47" t="e">
        <f t="shared" si="24"/>
        <v>#NUM!</v>
      </c>
    </row>
    <row r="128" spans="2:49" x14ac:dyDescent="0.3">
      <c r="B128" s="70"/>
      <c r="C128" s="7"/>
      <c r="D128" s="5"/>
      <c r="E128" s="5"/>
      <c r="F128" s="12"/>
      <c r="G128" s="10"/>
      <c r="H128" s="13"/>
      <c r="I128" s="33"/>
      <c r="J128" s="34"/>
      <c r="K128" s="35"/>
      <c r="L128" s="35"/>
      <c r="M128" s="36"/>
      <c r="N128" s="37"/>
      <c r="O128" s="14"/>
      <c r="P128" s="14"/>
      <c r="Q128" s="39"/>
      <c r="R128" s="40"/>
      <c r="S128" s="38"/>
      <c r="T128" s="38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M128" s="48" t="e">
        <f t="shared" si="25"/>
        <v>#NUM!</v>
      </c>
      <c r="AN128" s="47" t="e">
        <f t="shared" si="21"/>
        <v>#NUM!</v>
      </c>
      <c r="AP128" s="48" t="e">
        <f t="shared" si="26"/>
        <v>#NUM!</v>
      </c>
      <c r="AQ128" s="47" t="e">
        <f t="shared" si="22"/>
        <v>#NUM!</v>
      </c>
      <c r="AS128" s="48" t="e">
        <f t="shared" si="27"/>
        <v>#NUM!</v>
      </c>
      <c r="AT128" s="47" t="e">
        <f t="shared" si="23"/>
        <v>#NUM!</v>
      </c>
      <c r="AV128" s="48" t="e">
        <f t="shared" si="28"/>
        <v>#NUM!</v>
      </c>
      <c r="AW128" s="47" t="e">
        <f t="shared" si="24"/>
        <v>#NUM!</v>
      </c>
    </row>
    <row r="129" spans="2:49" x14ac:dyDescent="0.3">
      <c r="B129" s="70"/>
      <c r="C129" s="9"/>
      <c r="D129" s="5"/>
      <c r="E129" s="5"/>
      <c r="F129" s="5"/>
      <c r="G129" s="11"/>
      <c r="H129" s="13"/>
      <c r="I129" s="33"/>
      <c r="J129" s="35"/>
      <c r="K129" s="35"/>
      <c r="L129" s="35"/>
      <c r="M129" s="36"/>
      <c r="N129" s="41"/>
      <c r="O129" s="14"/>
      <c r="P129" s="14"/>
      <c r="Q129" s="39"/>
      <c r="R129" s="40"/>
      <c r="S129" s="38"/>
      <c r="T129" s="38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M129" s="48" t="e">
        <f t="shared" si="25"/>
        <v>#NUM!</v>
      </c>
      <c r="AN129" s="47" t="e">
        <f t="shared" si="21"/>
        <v>#NUM!</v>
      </c>
      <c r="AP129" s="48" t="e">
        <f t="shared" si="26"/>
        <v>#NUM!</v>
      </c>
      <c r="AQ129" s="47" t="e">
        <f t="shared" si="22"/>
        <v>#NUM!</v>
      </c>
      <c r="AS129" s="48" t="e">
        <f t="shared" si="27"/>
        <v>#NUM!</v>
      </c>
      <c r="AT129" s="47" t="e">
        <f t="shared" si="23"/>
        <v>#NUM!</v>
      </c>
      <c r="AV129" s="48" t="e">
        <f t="shared" si="28"/>
        <v>#NUM!</v>
      </c>
      <c r="AW129" s="47" t="e">
        <f t="shared" si="24"/>
        <v>#NUM!</v>
      </c>
    </row>
    <row r="130" spans="2:49" x14ac:dyDescent="0.3">
      <c r="B130" s="70"/>
      <c r="C130" s="7"/>
      <c r="D130" s="5"/>
      <c r="E130" s="5"/>
      <c r="F130" s="12"/>
      <c r="G130" s="10"/>
      <c r="H130" s="13"/>
      <c r="I130" s="33"/>
      <c r="J130" s="34"/>
      <c r="K130" s="35"/>
      <c r="L130" s="35"/>
      <c r="M130" s="36"/>
      <c r="N130" s="37"/>
      <c r="O130" s="14"/>
      <c r="P130" s="14"/>
      <c r="Q130" s="39"/>
      <c r="R130" s="40"/>
      <c r="S130" s="38"/>
      <c r="T130" s="38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M130" s="48" t="e">
        <f t="shared" si="25"/>
        <v>#NUM!</v>
      </c>
      <c r="AN130" s="47" t="e">
        <f t="shared" si="21"/>
        <v>#NUM!</v>
      </c>
      <c r="AP130" s="48" t="e">
        <f t="shared" si="26"/>
        <v>#NUM!</v>
      </c>
      <c r="AQ130" s="47" t="e">
        <f t="shared" si="22"/>
        <v>#NUM!</v>
      </c>
      <c r="AS130" s="48" t="e">
        <f t="shared" si="27"/>
        <v>#NUM!</v>
      </c>
      <c r="AT130" s="47" t="e">
        <f t="shared" si="23"/>
        <v>#NUM!</v>
      </c>
      <c r="AV130" s="48" t="e">
        <f t="shared" si="28"/>
        <v>#NUM!</v>
      </c>
      <c r="AW130" s="47" t="e">
        <f t="shared" si="24"/>
        <v>#NUM!</v>
      </c>
    </row>
    <row r="131" spans="2:49" x14ac:dyDescent="0.3">
      <c r="B131" s="70"/>
      <c r="C131" s="7"/>
      <c r="D131" s="5"/>
      <c r="E131" s="5"/>
      <c r="F131" s="12"/>
      <c r="G131" s="10"/>
      <c r="H131" s="13"/>
      <c r="I131" s="33"/>
      <c r="J131" s="34"/>
      <c r="K131" s="35"/>
      <c r="L131" s="35"/>
      <c r="M131" s="36"/>
      <c r="N131" s="37"/>
      <c r="O131" s="14"/>
      <c r="P131" s="14"/>
      <c r="Q131" s="39"/>
      <c r="R131" s="40"/>
      <c r="S131" s="38"/>
      <c r="T131" s="38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M131" s="48" t="e">
        <f t="shared" si="25"/>
        <v>#NUM!</v>
      </c>
      <c r="AN131" s="47" t="e">
        <f t="shared" si="21"/>
        <v>#NUM!</v>
      </c>
      <c r="AP131" s="48" t="e">
        <f t="shared" si="26"/>
        <v>#NUM!</v>
      </c>
      <c r="AQ131" s="47" t="e">
        <f t="shared" si="22"/>
        <v>#NUM!</v>
      </c>
      <c r="AS131" s="48" t="e">
        <f t="shared" si="27"/>
        <v>#NUM!</v>
      </c>
      <c r="AT131" s="47" t="e">
        <f t="shared" si="23"/>
        <v>#NUM!</v>
      </c>
      <c r="AV131" s="48" t="e">
        <f t="shared" si="28"/>
        <v>#NUM!</v>
      </c>
      <c r="AW131" s="47" t="e">
        <f t="shared" si="24"/>
        <v>#NUM!</v>
      </c>
    </row>
    <row r="132" spans="2:49" x14ac:dyDescent="0.3">
      <c r="B132" s="70"/>
      <c r="C132" s="9"/>
      <c r="D132" s="5"/>
      <c r="E132" s="5"/>
      <c r="F132" s="5"/>
      <c r="G132" s="11"/>
      <c r="H132" s="13"/>
      <c r="I132" s="33"/>
      <c r="J132" s="35"/>
      <c r="K132" s="35"/>
      <c r="L132" s="35"/>
      <c r="M132" s="36"/>
      <c r="N132" s="41"/>
      <c r="O132" s="14"/>
      <c r="P132" s="14"/>
      <c r="Q132" s="39"/>
      <c r="R132" s="40"/>
      <c r="S132" s="38"/>
      <c r="T132" s="38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M132" s="48" t="e">
        <f t="shared" si="25"/>
        <v>#NUM!</v>
      </c>
      <c r="AN132" s="47" t="e">
        <f t="shared" si="21"/>
        <v>#NUM!</v>
      </c>
      <c r="AP132" s="48" t="e">
        <f t="shared" si="26"/>
        <v>#NUM!</v>
      </c>
      <c r="AQ132" s="47" t="e">
        <f t="shared" si="22"/>
        <v>#NUM!</v>
      </c>
      <c r="AS132" s="48" t="e">
        <f t="shared" si="27"/>
        <v>#NUM!</v>
      </c>
      <c r="AT132" s="47" t="e">
        <f t="shared" si="23"/>
        <v>#NUM!</v>
      </c>
      <c r="AV132" s="48" t="e">
        <f t="shared" si="28"/>
        <v>#NUM!</v>
      </c>
      <c r="AW132" s="47" t="e">
        <f t="shared" si="24"/>
        <v>#NUM!</v>
      </c>
    </row>
    <row r="133" spans="2:49" x14ac:dyDescent="0.3">
      <c r="B133" s="70"/>
      <c r="C133" s="7"/>
      <c r="D133" s="5"/>
      <c r="E133" s="5"/>
      <c r="F133" s="12"/>
      <c r="G133" s="10"/>
      <c r="H133" s="13"/>
      <c r="I133" s="33"/>
      <c r="J133" s="34"/>
      <c r="K133" s="35"/>
      <c r="L133" s="35"/>
      <c r="M133" s="36"/>
      <c r="N133" s="37"/>
      <c r="O133" s="14"/>
      <c r="P133" s="14"/>
      <c r="Q133" s="39"/>
      <c r="R133" s="40"/>
      <c r="S133" s="38"/>
      <c r="T133" s="38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M133" s="48" t="e">
        <f t="shared" si="25"/>
        <v>#NUM!</v>
      </c>
      <c r="AN133" s="47" t="e">
        <f t="shared" si="21"/>
        <v>#NUM!</v>
      </c>
      <c r="AP133" s="48" t="e">
        <f t="shared" si="26"/>
        <v>#NUM!</v>
      </c>
      <c r="AQ133" s="47" t="e">
        <f t="shared" si="22"/>
        <v>#NUM!</v>
      </c>
      <c r="AS133" s="48" t="e">
        <f t="shared" si="27"/>
        <v>#NUM!</v>
      </c>
      <c r="AT133" s="47" t="e">
        <f t="shared" si="23"/>
        <v>#NUM!</v>
      </c>
      <c r="AV133" s="48" t="e">
        <f t="shared" si="28"/>
        <v>#NUM!</v>
      </c>
      <c r="AW133" s="47" t="e">
        <f t="shared" si="24"/>
        <v>#NUM!</v>
      </c>
    </row>
    <row r="134" spans="2:49" x14ac:dyDescent="0.3">
      <c r="B134" s="70"/>
      <c r="C134" s="7"/>
      <c r="D134" s="5"/>
      <c r="E134" s="5"/>
      <c r="F134" s="12"/>
      <c r="G134" s="10"/>
      <c r="H134" s="13"/>
      <c r="I134" s="33"/>
      <c r="J134" s="34"/>
      <c r="K134" s="35"/>
      <c r="L134" s="35"/>
      <c r="M134" s="36"/>
      <c r="N134" s="37"/>
      <c r="O134" s="14"/>
      <c r="P134" s="14"/>
      <c r="Q134" s="39"/>
      <c r="R134" s="40"/>
      <c r="S134" s="38"/>
      <c r="T134" s="38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M134" s="48" t="e">
        <f t="shared" si="25"/>
        <v>#NUM!</v>
      </c>
      <c r="AN134" s="47" t="e">
        <f t="shared" si="21"/>
        <v>#NUM!</v>
      </c>
      <c r="AP134" s="48" t="e">
        <f t="shared" si="26"/>
        <v>#NUM!</v>
      </c>
      <c r="AQ134" s="47" t="e">
        <f t="shared" si="22"/>
        <v>#NUM!</v>
      </c>
      <c r="AS134" s="48" t="e">
        <f t="shared" si="27"/>
        <v>#NUM!</v>
      </c>
      <c r="AT134" s="47" t="e">
        <f t="shared" si="23"/>
        <v>#NUM!</v>
      </c>
      <c r="AV134" s="48" t="e">
        <f t="shared" si="28"/>
        <v>#NUM!</v>
      </c>
      <c r="AW134" s="47" t="e">
        <f t="shared" si="24"/>
        <v>#NUM!</v>
      </c>
    </row>
    <row r="135" spans="2:49" x14ac:dyDescent="0.3">
      <c r="B135" s="70"/>
      <c r="C135" s="9"/>
      <c r="D135" s="5"/>
      <c r="E135" s="5"/>
      <c r="F135" s="5"/>
      <c r="G135" s="11"/>
      <c r="H135" s="13"/>
      <c r="I135" s="33"/>
      <c r="J135" s="35"/>
      <c r="K135" s="35"/>
      <c r="L135" s="35"/>
      <c r="M135" s="36"/>
      <c r="N135" s="41"/>
      <c r="O135" s="14"/>
      <c r="P135" s="14"/>
      <c r="Q135" s="39"/>
      <c r="R135" s="40"/>
      <c r="S135" s="38"/>
      <c r="T135" s="38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M135" s="48" t="e">
        <f t="shared" ref="AM135:AM166" si="29">INDEX(C$7:C$85,MATCH(LARGE(Q$7:Q$85,ROW()-ROW($Q$6)),Q$7:Q$85,0))</f>
        <v>#NUM!</v>
      </c>
      <c r="AN135" s="47" t="e">
        <f t="shared" si="21"/>
        <v>#NUM!</v>
      </c>
      <c r="AP135" s="48" t="e">
        <f t="shared" ref="AP135:AP166" si="30">INDEX(C$7:C$85,MATCH(LARGE(R$7:R$85,ROW()-ROW($Q$6)),R$7:R$85,0))</f>
        <v>#NUM!</v>
      </c>
      <c r="AQ135" s="47" t="e">
        <f t="shared" si="22"/>
        <v>#NUM!</v>
      </c>
      <c r="AS135" s="48" t="e">
        <f t="shared" ref="AS135:AS166" si="31">INDEX(C$7:C$85,MATCH(LARGE(S$7:S$85,ROW()-ROW($Q$6)),S$7:S$85,0))</f>
        <v>#NUM!</v>
      </c>
      <c r="AT135" s="47" t="e">
        <f t="shared" si="23"/>
        <v>#NUM!</v>
      </c>
      <c r="AV135" s="48" t="e">
        <f t="shared" ref="AV135:AV166" si="32">INDEX(C$7:C$85,MATCH(LARGE(T$7:T$85,ROW()-ROW($Q$6)),T$7:T$85,0))</f>
        <v>#NUM!</v>
      </c>
      <c r="AW135" s="47" t="e">
        <f t="shared" si="24"/>
        <v>#NUM!</v>
      </c>
    </row>
    <row r="136" spans="2:49" x14ac:dyDescent="0.3">
      <c r="B136" s="70"/>
      <c r="C136" s="7"/>
      <c r="D136" s="5"/>
      <c r="E136" s="5"/>
      <c r="F136" s="12"/>
      <c r="G136" s="10"/>
      <c r="H136" s="13"/>
      <c r="I136" s="33"/>
      <c r="J136" s="34"/>
      <c r="K136" s="35"/>
      <c r="L136" s="35"/>
      <c r="M136" s="36"/>
      <c r="N136" s="37"/>
      <c r="O136" s="14"/>
      <c r="P136" s="14"/>
      <c r="Q136" s="39"/>
      <c r="R136" s="40"/>
      <c r="S136" s="38"/>
      <c r="T136" s="38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M136" s="48" t="e">
        <f t="shared" si="29"/>
        <v>#NUM!</v>
      </c>
      <c r="AN136" s="47" t="e">
        <f t="shared" ref="AN136:AN198" si="33">LARGE(Q$7:Q$85,ROW()-ROW($Q$6))</f>
        <v>#NUM!</v>
      </c>
      <c r="AP136" s="48" t="e">
        <f t="shared" si="30"/>
        <v>#NUM!</v>
      </c>
      <c r="AQ136" s="47" t="e">
        <f t="shared" ref="AQ136:AQ198" si="34">LARGE(R$7:R$85,ROW()-ROW($Q$6))</f>
        <v>#NUM!</v>
      </c>
      <c r="AS136" s="48" t="e">
        <f t="shared" si="31"/>
        <v>#NUM!</v>
      </c>
      <c r="AT136" s="47" t="e">
        <f t="shared" ref="AT136:AT198" si="35">LARGE(S$7:S$85,ROW()-ROW($Q$6))</f>
        <v>#NUM!</v>
      </c>
      <c r="AV136" s="48" t="e">
        <f t="shared" si="32"/>
        <v>#NUM!</v>
      </c>
      <c r="AW136" s="47" t="e">
        <f t="shared" ref="AW136:AW198" si="36">LARGE(T$7:T$85,ROW()-ROW($Q$6))</f>
        <v>#NUM!</v>
      </c>
    </row>
    <row r="137" spans="2:49" x14ac:dyDescent="0.3">
      <c r="B137" s="70"/>
      <c r="C137" s="7"/>
      <c r="D137" s="5"/>
      <c r="E137" s="5"/>
      <c r="F137" s="12"/>
      <c r="G137" s="10"/>
      <c r="H137" s="13"/>
      <c r="I137" s="33"/>
      <c r="J137" s="34"/>
      <c r="K137" s="35"/>
      <c r="L137" s="35"/>
      <c r="M137" s="36"/>
      <c r="N137" s="37"/>
      <c r="O137" s="14"/>
      <c r="P137" s="14"/>
      <c r="Q137" s="39"/>
      <c r="R137" s="40"/>
      <c r="S137" s="38"/>
      <c r="T137" s="38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M137" s="48" t="e">
        <f t="shared" si="29"/>
        <v>#NUM!</v>
      </c>
      <c r="AN137" s="47" t="e">
        <f t="shared" si="33"/>
        <v>#NUM!</v>
      </c>
      <c r="AP137" s="48" t="e">
        <f t="shared" si="30"/>
        <v>#NUM!</v>
      </c>
      <c r="AQ137" s="47" t="e">
        <f t="shared" si="34"/>
        <v>#NUM!</v>
      </c>
      <c r="AS137" s="48" t="e">
        <f t="shared" si="31"/>
        <v>#NUM!</v>
      </c>
      <c r="AT137" s="47" t="e">
        <f t="shared" si="35"/>
        <v>#NUM!</v>
      </c>
      <c r="AV137" s="48" t="e">
        <f t="shared" si="32"/>
        <v>#NUM!</v>
      </c>
      <c r="AW137" s="47" t="e">
        <f t="shared" si="36"/>
        <v>#NUM!</v>
      </c>
    </row>
    <row r="138" spans="2:49" x14ac:dyDescent="0.3">
      <c r="B138" s="70"/>
      <c r="C138" s="9"/>
      <c r="D138" s="5"/>
      <c r="E138" s="5"/>
      <c r="F138" s="5"/>
      <c r="G138" s="11"/>
      <c r="H138" s="13"/>
      <c r="I138" s="33"/>
      <c r="J138" s="35"/>
      <c r="K138" s="35"/>
      <c r="L138" s="35"/>
      <c r="M138" s="36"/>
      <c r="N138" s="41"/>
      <c r="O138" s="14"/>
      <c r="P138" s="14"/>
      <c r="Q138" s="39"/>
      <c r="R138" s="40"/>
      <c r="S138" s="38"/>
      <c r="T138" s="38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M138" s="48" t="e">
        <f t="shared" si="29"/>
        <v>#NUM!</v>
      </c>
      <c r="AN138" s="47" t="e">
        <f t="shared" si="33"/>
        <v>#NUM!</v>
      </c>
      <c r="AP138" s="48" t="e">
        <f t="shared" si="30"/>
        <v>#NUM!</v>
      </c>
      <c r="AQ138" s="47" t="e">
        <f t="shared" si="34"/>
        <v>#NUM!</v>
      </c>
      <c r="AS138" s="48" t="e">
        <f t="shared" si="31"/>
        <v>#NUM!</v>
      </c>
      <c r="AT138" s="47" t="e">
        <f t="shared" si="35"/>
        <v>#NUM!</v>
      </c>
      <c r="AV138" s="48" t="e">
        <f t="shared" si="32"/>
        <v>#NUM!</v>
      </c>
      <c r="AW138" s="47" t="e">
        <f t="shared" si="36"/>
        <v>#NUM!</v>
      </c>
    </row>
    <row r="139" spans="2:49" x14ac:dyDescent="0.3">
      <c r="B139" s="70"/>
      <c r="C139" s="7"/>
      <c r="D139" s="5"/>
      <c r="E139" s="5"/>
      <c r="F139" s="12"/>
      <c r="G139" s="10"/>
      <c r="H139" s="13"/>
      <c r="I139" s="33"/>
      <c r="J139" s="34"/>
      <c r="K139" s="35"/>
      <c r="L139" s="35"/>
      <c r="M139" s="36"/>
      <c r="N139" s="37"/>
      <c r="O139" s="14"/>
      <c r="P139" s="14"/>
      <c r="Q139" s="39"/>
      <c r="R139" s="40"/>
      <c r="S139" s="38"/>
      <c r="T139" s="38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M139" s="48" t="e">
        <f t="shared" si="29"/>
        <v>#NUM!</v>
      </c>
      <c r="AN139" s="47" t="e">
        <f t="shared" si="33"/>
        <v>#NUM!</v>
      </c>
      <c r="AP139" s="48" t="e">
        <f t="shared" si="30"/>
        <v>#NUM!</v>
      </c>
      <c r="AQ139" s="47" t="e">
        <f t="shared" si="34"/>
        <v>#NUM!</v>
      </c>
      <c r="AS139" s="48" t="e">
        <f t="shared" si="31"/>
        <v>#NUM!</v>
      </c>
      <c r="AT139" s="47" t="e">
        <f t="shared" si="35"/>
        <v>#NUM!</v>
      </c>
      <c r="AV139" s="48" t="e">
        <f t="shared" si="32"/>
        <v>#NUM!</v>
      </c>
      <c r="AW139" s="47" t="e">
        <f t="shared" si="36"/>
        <v>#NUM!</v>
      </c>
    </row>
    <row r="140" spans="2:49" x14ac:dyDescent="0.3">
      <c r="B140" s="70"/>
      <c r="C140" s="7"/>
      <c r="D140" s="5"/>
      <c r="E140" s="5"/>
      <c r="F140" s="12"/>
      <c r="G140" s="10"/>
      <c r="H140" s="13"/>
      <c r="I140" s="33"/>
      <c r="J140" s="34"/>
      <c r="K140" s="35"/>
      <c r="L140" s="35"/>
      <c r="M140" s="36"/>
      <c r="N140" s="37"/>
      <c r="O140" s="14"/>
      <c r="P140" s="14"/>
      <c r="Q140" s="39"/>
      <c r="R140" s="40"/>
      <c r="S140" s="38"/>
      <c r="T140" s="38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M140" s="48" t="e">
        <f t="shared" si="29"/>
        <v>#NUM!</v>
      </c>
      <c r="AN140" s="47" t="e">
        <f t="shared" si="33"/>
        <v>#NUM!</v>
      </c>
      <c r="AP140" s="48" t="e">
        <f t="shared" si="30"/>
        <v>#NUM!</v>
      </c>
      <c r="AQ140" s="47" t="e">
        <f t="shared" si="34"/>
        <v>#NUM!</v>
      </c>
      <c r="AS140" s="48" t="e">
        <f t="shared" si="31"/>
        <v>#NUM!</v>
      </c>
      <c r="AT140" s="47" t="e">
        <f t="shared" si="35"/>
        <v>#NUM!</v>
      </c>
      <c r="AV140" s="48" t="e">
        <f t="shared" si="32"/>
        <v>#NUM!</v>
      </c>
      <c r="AW140" s="47" t="e">
        <f t="shared" si="36"/>
        <v>#NUM!</v>
      </c>
    </row>
    <row r="141" spans="2:49" x14ac:dyDescent="0.3">
      <c r="B141" s="70"/>
      <c r="C141" s="9"/>
      <c r="D141" s="5"/>
      <c r="E141" s="5"/>
      <c r="F141" s="5"/>
      <c r="G141" s="11"/>
      <c r="H141" s="13"/>
      <c r="I141" s="33"/>
      <c r="J141" s="35"/>
      <c r="K141" s="35"/>
      <c r="L141" s="35"/>
      <c r="M141" s="36"/>
      <c r="N141" s="41"/>
      <c r="O141" s="14"/>
      <c r="P141" s="14"/>
      <c r="Q141" s="39"/>
      <c r="R141" s="40"/>
      <c r="S141" s="38"/>
      <c r="T141" s="38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M141" s="48" t="e">
        <f t="shared" si="29"/>
        <v>#NUM!</v>
      </c>
      <c r="AN141" s="47" t="e">
        <f t="shared" si="33"/>
        <v>#NUM!</v>
      </c>
      <c r="AP141" s="48" t="e">
        <f t="shared" si="30"/>
        <v>#NUM!</v>
      </c>
      <c r="AQ141" s="47" t="e">
        <f t="shared" si="34"/>
        <v>#NUM!</v>
      </c>
      <c r="AS141" s="48" t="e">
        <f t="shared" si="31"/>
        <v>#NUM!</v>
      </c>
      <c r="AT141" s="47" t="e">
        <f t="shared" si="35"/>
        <v>#NUM!</v>
      </c>
      <c r="AV141" s="48" t="e">
        <f t="shared" si="32"/>
        <v>#NUM!</v>
      </c>
      <c r="AW141" s="47" t="e">
        <f t="shared" si="36"/>
        <v>#NUM!</v>
      </c>
    </row>
    <row r="142" spans="2:49" x14ac:dyDescent="0.3">
      <c r="B142" s="70"/>
      <c r="C142" s="7"/>
      <c r="D142" s="5"/>
      <c r="E142" s="5"/>
      <c r="F142" s="12"/>
      <c r="G142" s="10"/>
      <c r="H142" s="13"/>
      <c r="I142" s="33"/>
      <c r="J142" s="34"/>
      <c r="K142" s="35"/>
      <c r="L142" s="35"/>
      <c r="M142" s="36"/>
      <c r="N142" s="37"/>
      <c r="O142" s="14"/>
      <c r="P142" s="14"/>
      <c r="Q142" s="39"/>
      <c r="R142" s="40"/>
      <c r="S142" s="38"/>
      <c r="T142" s="38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M142" s="48" t="e">
        <f t="shared" si="29"/>
        <v>#NUM!</v>
      </c>
      <c r="AN142" s="47" t="e">
        <f t="shared" si="33"/>
        <v>#NUM!</v>
      </c>
      <c r="AP142" s="48" t="e">
        <f t="shared" si="30"/>
        <v>#NUM!</v>
      </c>
      <c r="AQ142" s="47" t="e">
        <f t="shared" si="34"/>
        <v>#NUM!</v>
      </c>
      <c r="AS142" s="48" t="e">
        <f t="shared" si="31"/>
        <v>#NUM!</v>
      </c>
      <c r="AT142" s="47" t="e">
        <f t="shared" si="35"/>
        <v>#NUM!</v>
      </c>
      <c r="AV142" s="48" t="e">
        <f t="shared" si="32"/>
        <v>#NUM!</v>
      </c>
      <c r="AW142" s="47" t="e">
        <f t="shared" si="36"/>
        <v>#NUM!</v>
      </c>
    </row>
    <row r="143" spans="2:49" x14ac:dyDescent="0.3">
      <c r="B143" s="70"/>
      <c r="C143" s="7"/>
      <c r="D143" s="5"/>
      <c r="E143" s="5"/>
      <c r="F143" s="12"/>
      <c r="G143" s="10"/>
      <c r="H143" s="13"/>
      <c r="I143" s="33"/>
      <c r="J143" s="34"/>
      <c r="K143" s="35"/>
      <c r="L143" s="35"/>
      <c r="M143" s="36"/>
      <c r="N143" s="37"/>
      <c r="O143" s="14"/>
      <c r="P143" s="14"/>
      <c r="Q143" s="39"/>
      <c r="R143" s="40"/>
      <c r="S143" s="38"/>
      <c r="T143" s="38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M143" s="48" t="e">
        <f t="shared" si="29"/>
        <v>#NUM!</v>
      </c>
      <c r="AN143" s="47" t="e">
        <f t="shared" si="33"/>
        <v>#NUM!</v>
      </c>
      <c r="AP143" s="48" t="e">
        <f t="shared" si="30"/>
        <v>#NUM!</v>
      </c>
      <c r="AQ143" s="47" t="e">
        <f t="shared" si="34"/>
        <v>#NUM!</v>
      </c>
      <c r="AS143" s="48" t="e">
        <f t="shared" si="31"/>
        <v>#NUM!</v>
      </c>
      <c r="AT143" s="47" t="e">
        <f t="shared" si="35"/>
        <v>#NUM!</v>
      </c>
      <c r="AV143" s="48" t="e">
        <f t="shared" si="32"/>
        <v>#NUM!</v>
      </c>
      <c r="AW143" s="47" t="e">
        <f t="shared" si="36"/>
        <v>#NUM!</v>
      </c>
    </row>
    <row r="144" spans="2:49" x14ac:dyDescent="0.3">
      <c r="B144" s="70"/>
      <c r="C144" s="9"/>
      <c r="D144" s="5"/>
      <c r="E144" s="5"/>
      <c r="F144" s="5"/>
      <c r="G144" s="11"/>
      <c r="H144" s="13"/>
      <c r="I144" s="33"/>
      <c r="J144" s="35"/>
      <c r="K144" s="35"/>
      <c r="L144" s="35"/>
      <c r="M144" s="36"/>
      <c r="N144" s="41"/>
      <c r="O144" s="14"/>
      <c r="P144" s="14"/>
      <c r="Q144" s="39"/>
      <c r="R144" s="40"/>
      <c r="S144" s="38"/>
      <c r="T144" s="38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M144" s="48" t="e">
        <f t="shared" si="29"/>
        <v>#NUM!</v>
      </c>
      <c r="AN144" s="47" t="e">
        <f t="shared" si="33"/>
        <v>#NUM!</v>
      </c>
      <c r="AP144" s="48" t="e">
        <f t="shared" si="30"/>
        <v>#NUM!</v>
      </c>
      <c r="AQ144" s="47" t="e">
        <f t="shared" si="34"/>
        <v>#NUM!</v>
      </c>
      <c r="AS144" s="48" t="e">
        <f t="shared" si="31"/>
        <v>#NUM!</v>
      </c>
      <c r="AT144" s="47" t="e">
        <f t="shared" si="35"/>
        <v>#NUM!</v>
      </c>
      <c r="AV144" s="48" t="e">
        <f t="shared" si="32"/>
        <v>#NUM!</v>
      </c>
      <c r="AW144" s="47" t="e">
        <f t="shared" si="36"/>
        <v>#NUM!</v>
      </c>
    </row>
    <row r="145" spans="2:49" x14ac:dyDescent="0.3">
      <c r="B145" s="70"/>
      <c r="C145" s="7"/>
      <c r="D145" s="5"/>
      <c r="E145" s="5"/>
      <c r="F145" s="12"/>
      <c r="G145" s="10"/>
      <c r="H145" s="13"/>
      <c r="I145" s="33"/>
      <c r="J145" s="34"/>
      <c r="K145" s="35"/>
      <c r="L145" s="35"/>
      <c r="M145" s="36"/>
      <c r="N145" s="37"/>
      <c r="O145" s="14"/>
      <c r="P145" s="14"/>
      <c r="Q145" s="39"/>
      <c r="R145" s="40"/>
      <c r="S145" s="38"/>
      <c r="T145" s="38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M145" s="48" t="e">
        <f t="shared" si="29"/>
        <v>#NUM!</v>
      </c>
      <c r="AN145" s="47" t="e">
        <f t="shared" si="33"/>
        <v>#NUM!</v>
      </c>
      <c r="AP145" s="48" t="e">
        <f t="shared" si="30"/>
        <v>#NUM!</v>
      </c>
      <c r="AQ145" s="47" t="e">
        <f t="shared" si="34"/>
        <v>#NUM!</v>
      </c>
      <c r="AS145" s="48" t="e">
        <f t="shared" si="31"/>
        <v>#NUM!</v>
      </c>
      <c r="AT145" s="47" t="e">
        <f t="shared" si="35"/>
        <v>#NUM!</v>
      </c>
      <c r="AV145" s="48" t="e">
        <f t="shared" si="32"/>
        <v>#NUM!</v>
      </c>
      <c r="AW145" s="47" t="e">
        <f t="shared" si="36"/>
        <v>#NUM!</v>
      </c>
    </row>
    <row r="146" spans="2:49" x14ac:dyDescent="0.3">
      <c r="B146" s="70"/>
      <c r="C146" s="7"/>
      <c r="D146" s="5"/>
      <c r="E146" s="5"/>
      <c r="F146" s="12"/>
      <c r="G146" s="10"/>
      <c r="H146" s="13"/>
      <c r="I146" s="33"/>
      <c r="J146" s="34"/>
      <c r="K146" s="35"/>
      <c r="L146" s="35"/>
      <c r="M146" s="36"/>
      <c r="N146" s="37"/>
      <c r="O146" s="14"/>
      <c r="P146" s="14"/>
      <c r="Q146" s="39"/>
      <c r="R146" s="40"/>
      <c r="S146" s="38"/>
      <c r="T146" s="38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M146" s="48" t="e">
        <f t="shared" si="29"/>
        <v>#NUM!</v>
      </c>
      <c r="AN146" s="47" t="e">
        <f t="shared" si="33"/>
        <v>#NUM!</v>
      </c>
      <c r="AP146" s="48" t="e">
        <f t="shared" si="30"/>
        <v>#NUM!</v>
      </c>
      <c r="AQ146" s="47" t="e">
        <f t="shared" si="34"/>
        <v>#NUM!</v>
      </c>
      <c r="AS146" s="48" t="e">
        <f t="shared" si="31"/>
        <v>#NUM!</v>
      </c>
      <c r="AT146" s="47" t="e">
        <f t="shared" si="35"/>
        <v>#NUM!</v>
      </c>
      <c r="AV146" s="48" t="e">
        <f t="shared" si="32"/>
        <v>#NUM!</v>
      </c>
      <c r="AW146" s="47" t="e">
        <f t="shared" si="36"/>
        <v>#NUM!</v>
      </c>
    </row>
    <row r="147" spans="2:49" x14ac:dyDescent="0.3">
      <c r="B147" s="70"/>
      <c r="C147" s="9"/>
      <c r="D147" s="5"/>
      <c r="E147" s="5"/>
      <c r="F147" s="5"/>
      <c r="G147" s="11"/>
      <c r="H147" s="13"/>
      <c r="I147" s="33"/>
      <c r="J147" s="35"/>
      <c r="K147" s="35"/>
      <c r="L147" s="35"/>
      <c r="M147" s="36"/>
      <c r="N147" s="41"/>
      <c r="O147" s="14"/>
      <c r="P147" s="14"/>
      <c r="Q147" s="39"/>
      <c r="R147" s="40"/>
      <c r="S147" s="38"/>
      <c r="T147" s="38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M147" s="48" t="e">
        <f t="shared" si="29"/>
        <v>#NUM!</v>
      </c>
      <c r="AN147" s="47" t="e">
        <f t="shared" si="33"/>
        <v>#NUM!</v>
      </c>
      <c r="AP147" s="48" t="e">
        <f t="shared" si="30"/>
        <v>#NUM!</v>
      </c>
      <c r="AQ147" s="47" t="e">
        <f t="shared" si="34"/>
        <v>#NUM!</v>
      </c>
      <c r="AS147" s="48" t="e">
        <f t="shared" si="31"/>
        <v>#NUM!</v>
      </c>
      <c r="AT147" s="47" t="e">
        <f t="shared" si="35"/>
        <v>#NUM!</v>
      </c>
      <c r="AV147" s="48" t="e">
        <f t="shared" si="32"/>
        <v>#NUM!</v>
      </c>
      <c r="AW147" s="47" t="e">
        <f t="shared" si="36"/>
        <v>#NUM!</v>
      </c>
    </row>
    <row r="148" spans="2:49" x14ac:dyDescent="0.3">
      <c r="B148" s="70"/>
      <c r="C148" s="7"/>
      <c r="D148" s="5"/>
      <c r="E148" s="5"/>
      <c r="F148" s="12"/>
      <c r="G148" s="10"/>
      <c r="H148" s="13"/>
      <c r="I148" s="33"/>
      <c r="J148" s="34"/>
      <c r="K148" s="35"/>
      <c r="L148" s="35"/>
      <c r="M148" s="36"/>
      <c r="N148" s="37"/>
      <c r="O148" s="14"/>
      <c r="P148" s="14"/>
      <c r="Q148" s="39"/>
      <c r="R148" s="40"/>
      <c r="S148" s="38"/>
      <c r="T148" s="38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M148" s="48" t="e">
        <f t="shared" si="29"/>
        <v>#NUM!</v>
      </c>
      <c r="AN148" s="47" t="e">
        <f t="shared" si="33"/>
        <v>#NUM!</v>
      </c>
      <c r="AP148" s="48" t="e">
        <f t="shared" si="30"/>
        <v>#NUM!</v>
      </c>
      <c r="AQ148" s="47" t="e">
        <f t="shared" si="34"/>
        <v>#NUM!</v>
      </c>
      <c r="AS148" s="48" t="e">
        <f t="shared" si="31"/>
        <v>#NUM!</v>
      </c>
      <c r="AT148" s="47" t="e">
        <f t="shared" si="35"/>
        <v>#NUM!</v>
      </c>
      <c r="AV148" s="48" t="e">
        <f t="shared" si="32"/>
        <v>#NUM!</v>
      </c>
      <c r="AW148" s="47" t="e">
        <f t="shared" si="36"/>
        <v>#NUM!</v>
      </c>
    </row>
    <row r="149" spans="2:49" x14ac:dyDescent="0.3">
      <c r="B149" s="70"/>
      <c r="C149" s="7"/>
      <c r="D149" s="5"/>
      <c r="E149" s="5"/>
      <c r="F149" s="12"/>
      <c r="G149" s="10"/>
      <c r="H149" s="13"/>
      <c r="I149" s="33"/>
      <c r="J149" s="34"/>
      <c r="K149" s="35"/>
      <c r="L149" s="35"/>
      <c r="M149" s="36"/>
      <c r="N149" s="37"/>
      <c r="O149" s="14"/>
      <c r="P149" s="14"/>
      <c r="Q149" s="39"/>
      <c r="R149" s="40"/>
      <c r="S149" s="38"/>
      <c r="T149" s="38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M149" s="48" t="e">
        <f t="shared" si="29"/>
        <v>#NUM!</v>
      </c>
      <c r="AN149" s="47" t="e">
        <f t="shared" si="33"/>
        <v>#NUM!</v>
      </c>
      <c r="AP149" s="48" t="e">
        <f t="shared" si="30"/>
        <v>#NUM!</v>
      </c>
      <c r="AQ149" s="47" t="e">
        <f t="shared" si="34"/>
        <v>#NUM!</v>
      </c>
      <c r="AS149" s="48" t="e">
        <f t="shared" si="31"/>
        <v>#NUM!</v>
      </c>
      <c r="AT149" s="47" t="e">
        <f t="shared" si="35"/>
        <v>#NUM!</v>
      </c>
      <c r="AV149" s="48" t="e">
        <f t="shared" si="32"/>
        <v>#NUM!</v>
      </c>
      <c r="AW149" s="47" t="e">
        <f t="shared" si="36"/>
        <v>#NUM!</v>
      </c>
    </row>
    <row r="150" spans="2:49" x14ac:dyDescent="0.3">
      <c r="B150" s="70"/>
      <c r="C150" s="9"/>
      <c r="D150" s="5"/>
      <c r="E150" s="5"/>
      <c r="F150" s="5"/>
      <c r="G150" s="11"/>
      <c r="H150" s="13"/>
      <c r="I150" s="33"/>
      <c r="J150" s="35"/>
      <c r="K150" s="35"/>
      <c r="L150" s="35"/>
      <c r="M150" s="36"/>
      <c r="N150" s="41"/>
      <c r="O150" s="14"/>
      <c r="P150" s="14"/>
      <c r="Q150" s="39"/>
      <c r="R150" s="40"/>
      <c r="S150" s="38"/>
      <c r="T150" s="38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M150" s="48" t="e">
        <f t="shared" si="29"/>
        <v>#NUM!</v>
      </c>
      <c r="AN150" s="47" t="e">
        <f t="shared" si="33"/>
        <v>#NUM!</v>
      </c>
      <c r="AP150" s="48" t="e">
        <f t="shared" si="30"/>
        <v>#NUM!</v>
      </c>
      <c r="AQ150" s="47" t="e">
        <f t="shared" si="34"/>
        <v>#NUM!</v>
      </c>
      <c r="AS150" s="48" t="e">
        <f t="shared" si="31"/>
        <v>#NUM!</v>
      </c>
      <c r="AT150" s="47" t="e">
        <f t="shared" si="35"/>
        <v>#NUM!</v>
      </c>
      <c r="AV150" s="48" t="e">
        <f t="shared" si="32"/>
        <v>#NUM!</v>
      </c>
      <c r="AW150" s="47" t="e">
        <f t="shared" si="36"/>
        <v>#NUM!</v>
      </c>
    </row>
    <row r="151" spans="2:49" x14ac:dyDescent="0.3">
      <c r="B151" s="70"/>
      <c r="C151" s="7"/>
      <c r="D151" s="5"/>
      <c r="E151" s="5"/>
      <c r="F151" s="12"/>
      <c r="G151" s="10"/>
      <c r="H151" s="13"/>
      <c r="I151" s="33"/>
      <c r="J151" s="34"/>
      <c r="K151" s="35"/>
      <c r="L151" s="35"/>
      <c r="M151" s="36"/>
      <c r="N151" s="37"/>
      <c r="O151" s="14"/>
      <c r="P151" s="14"/>
      <c r="Q151" s="39"/>
      <c r="R151" s="40"/>
      <c r="S151" s="38"/>
      <c r="T151" s="38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M151" s="48" t="e">
        <f t="shared" si="29"/>
        <v>#NUM!</v>
      </c>
      <c r="AN151" s="47" t="e">
        <f t="shared" si="33"/>
        <v>#NUM!</v>
      </c>
      <c r="AP151" s="48" t="e">
        <f t="shared" si="30"/>
        <v>#NUM!</v>
      </c>
      <c r="AQ151" s="47" t="e">
        <f t="shared" si="34"/>
        <v>#NUM!</v>
      </c>
      <c r="AS151" s="48" t="e">
        <f t="shared" si="31"/>
        <v>#NUM!</v>
      </c>
      <c r="AT151" s="47" t="e">
        <f t="shared" si="35"/>
        <v>#NUM!</v>
      </c>
      <c r="AV151" s="48" t="e">
        <f t="shared" si="32"/>
        <v>#NUM!</v>
      </c>
      <c r="AW151" s="47" t="e">
        <f t="shared" si="36"/>
        <v>#NUM!</v>
      </c>
    </row>
    <row r="152" spans="2:49" x14ac:dyDescent="0.3">
      <c r="B152" s="70"/>
      <c r="C152" s="7"/>
      <c r="D152" s="5"/>
      <c r="E152" s="5"/>
      <c r="F152" s="12"/>
      <c r="G152" s="10"/>
      <c r="H152" s="13"/>
      <c r="I152" s="33"/>
      <c r="J152" s="34"/>
      <c r="K152" s="35"/>
      <c r="L152" s="35"/>
      <c r="M152" s="36"/>
      <c r="N152" s="37"/>
      <c r="O152" s="14"/>
      <c r="P152" s="14"/>
      <c r="Q152" s="39"/>
      <c r="R152" s="40"/>
      <c r="S152" s="38"/>
      <c r="T152" s="38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M152" s="48" t="e">
        <f t="shared" si="29"/>
        <v>#NUM!</v>
      </c>
      <c r="AN152" s="47" t="e">
        <f t="shared" si="33"/>
        <v>#NUM!</v>
      </c>
      <c r="AP152" s="48" t="e">
        <f t="shared" si="30"/>
        <v>#NUM!</v>
      </c>
      <c r="AQ152" s="47" t="e">
        <f t="shared" si="34"/>
        <v>#NUM!</v>
      </c>
      <c r="AS152" s="48" t="e">
        <f t="shared" si="31"/>
        <v>#NUM!</v>
      </c>
      <c r="AT152" s="47" t="e">
        <f t="shared" si="35"/>
        <v>#NUM!</v>
      </c>
      <c r="AV152" s="48" t="e">
        <f t="shared" si="32"/>
        <v>#NUM!</v>
      </c>
      <c r="AW152" s="47" t="e">
        <f t="shared" si="36"/>
        <v>#NUM!</v>
      </c>
    </row>
    <row r="153" spans="2:49" x14ac:dyDescent="0.3">
      <c r="B153" s="70"/>
      <c r="C153" s="9"/>
      <c r="D153" s="5"/>
      <c r="E153" s="5"/>
      <c r="F153" s="5"/>
      <c r="G153" s="11"/>
      <c r="H153" s="13"/>
      <c r="I153" s="33"/>
      <c r="J153" s="35"/>
      <c r="K153" s="35"/>
      <c r="L153" s="35"/>
      <c r="M153" s="36"/>
      <c r="N153" s="41"/>
      <c r="O153" s="14"/>
      <c r="P153" s="14"/>
      <c r="Q153" s="39"/>
      <c r="R153" s="40"/>
      <c r="S153" s="38"/>
      <c r="T153" s="38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M153" s="48" t="e">
        <f t="shared" si="29"/>
        <v>#NUM!</v>
      </c>
      <c r="AN153" s="47" t="e">
        <f t="shared" si="33"/>
        <v>#NUM!</v>
      </c>
      <c r="AP153" s="48" t="e">
        <f t="shared" si="30"/>
        <v>#NUM!</v>
      </c>
      <c r="AQ153" s="47" t="e">
        <f t="shared" si="34"/>
        <v>#NUM!</v>
      </c>
      <c r="AS153" s="48" t="e">
        <f t="shared" si="31"/>
        <v>#NUM!</v>
      </c>
      <c r="AT153" s="47" t="e">
        <f t="shared" si="35"/>
        <v>#NUM!</v>
      </c>
      <c r="AV153" s="48" t="e">
        <f t="shared" si="32"/>
        <v>#NUM!</v>
      </c>
      <c r="AW153" s="47" t="e">
        <f t="shared" si="36"/>
        <v>#NUM!</v>
      </c>
    </row>
    <row r="154" spans="2:49" x14ac:dyDescent="0.3">
      <c r="B154" s="70"/>
      <c r="C154" s="7"/>
      <c r="D154" s="5"/>
      <c r="E154" s="5"/>
      <c r="F154" s="12"/>
      <c r="G154" s="10"/>
      <c r="H154" s="13"/>
      <c r="I154" s="33"/>
      <c r="J154" s="34"/>
      <c r="K154" s="35"/>
      <c r="L154" s="35"/>
      <c r="M154" s="36"/>
      <c r="N154" s="37"/>
      <c r="O154" s="14"/>
      <c r="P154" s="14"/>
      <c r="Q154" s="39"/>
      <c r="R154" s="40"/>
      <c r="S154" s="38"/>
      <c r="T154" s="38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M154" s="48" t="e">
        <f t="shared" si="29"/>
        <v>#NUM!</v>
      </c>
      <c r="AN154" s="47" t="e">
        <f t="shared" si="33"/>
        <v>#NUM!</v>
      </c>
      <c r="AP154" s="48" t="e">
        <f t="shared" si="30"/>
        <v>#NUM!</v>
      </c>
      <c r="AQ154" s="47" t="e">
        <f t="shared" si="34"/>
        <v>#NUM!</v>
      </c>
      <c r="AS154" s="48" t="e">
        <f t="shared" si="31"/>
        <v>#NUM!</v>
      </c>
      <c r="AT154" s="47" t="e">
        <f t="shared" si="35"/>
        <v>#NUM!</v>
      </c>
      <c r="AV154" s="48" t="e">
        <f t="shared" si="32"/>
        <v>#NUM!</v>
      </c>
      <c r="AW154" s="47" t="e">
        <f t="shared" si="36"/>
        <v>#NUM!</v>
      </c>
    </row>
    <row r="155" spans="2:49" x14ac:dyDescent="0.3">
      <c r="B155" s="70"/>
      <c r="C155" s="7"/>
      <c r="D155" s="5"/>
      <c r="E155" s="5"/>
      <c r="F155" s="12"/>
      <c r="G155" s="10"/>
      <c r="H155" s="13"/>
      <c r="I155" s="33"/>
      <c r="J155" s="34"/>
      <c r="K155" s="35"/>
      <c r="L155" s="35"/>
      <c r="M155" s="36"/>
      <c r="N155" s="37"/>
      <c r="O155" s="14"/>
      <c r="P155" s="14"/>
      <c r="Q155" s="39"/>
      <c r="R155" s="40"/>
      <c r="S155" s="38"/>
      <c r="T155" s="38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M155" s="48" t="e">
        <f t="shared" si="29"/>
        <v>#NUM!</v>
      </c>
      <c r="AN155" s="47" t="e">
        <f t="shared" si="33"/>
        <v>#NUM!</v>
      </c>
      <c r="AP155" s="48" t="e">
        <f t="shared" si="30"/>
        <v>#NUM!</v>
      </c>
      <c r="AQ155" s="47" t="e">
        <f t="shared" si="34"/>
        <v>#NUM!</v>
      </c>
      <c r="AS155" s="48" t="e">
        <f t="shared" si="31"/>
        <v>#NUM!</v>
      </c>
      <c r="AT155" s="47" t="e">
        <f t="shared" si="35"/>
        <v>#NUM!</v>
      </c>
      <c r="AV155" s="48" t="e">
        <f t="shared" si="32"/>
        <v>#NUM!</v>
      </c>
      <c r="AW155" s="47" t="e">
        <f t="shared" si="36"/>
        <v>#NUM!</v>
      </c>
    </row>
    <row r="156" spans="2:49" x14ac:dyDescent="0.3">
      <c r="B156" s="70"/>
      <c r="C156" s="9"/>
      <c r="D156" s="5"/>
      <c r="E156" s="5"/>
      <c r="F156" s="5"/>
      <c r="G156" s="11"/>
      <c r="H156" s="13"/>
      <c r="I156" s="33"/>
      <c r="J156" s="35"/>
      <c r="K156" s="35"/>
      <c r="L156" s="35"/>
      <c r="M156" s="36"/>
      <c r="N156" s="41"/>
      <c r="O156" s="14"/>
      <c r="P156" s="14"/>
      <c r="Q156" s="39"/>
      <c r="R156" s="40"/>
      <c r="S156" s="38"/>
      <c r="T156" s="38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M156" s="48" t="e">
        <f t="shared" si="29"/>
        <v>#NUM!</v>
      </c>
      <c r="AN156" s="47" t="e">
        <f t="shared" si="33"/>
        <v>#NUM!</v>
      </c>
      <c r="AP156" s="48" t="e">
        <f t="shared" si="30"/>
        <v>#NUM!</v>
      </c>
      <c r="AQ156" s="47" t="e">
        <f t="shared" si="34"/>
        <v>#NUM!</v>
      </c>
      <c r="AS156" s="48" t="e">
        <f t="shared" si="31"/>
        <v>#NUM!</v>
      </c>
      <c r="AT156" s="47" t="e">
        <f t="shared" si="35"/>
        <v>#NUM!</v>
      </c>
      <c r="AV156" s="48" t="e">
        <f t="shared" si="32"/>
        <v>#NUM!</v>
      </c>
      <c r="AW156" s="47" t="e">
        <f t="shared" si="36"/>
        <v>#NUM!</v>
      </c>
    </row>
    <row r="157" spans="2:49" x14ac:dyDescent="0.3">
      <c r="B157" s="70"/>
      <c r="C157" s="7"/>
      <c r="D157" s="5"/>
      <c r="E157" s="5"/>
      <c r="F157" s="12"/>
      <c r="G157" s="10"/>
      <c r="H157" s="13"/>
      <c r="I157" s="33"/>
      <c r="J157" s="34"/>
      <c r="K157" s="35"/>
      <c r="L157" s="35"/>
      <c r="M157" s="36"/>
      <c r="N157" s="37"/>
      <c r="O157" s="14"/>
      <c r="P157" s="14"/>
      <c r="Q157" s="39"/>
      <c r="R157" s="40"/>
      <c r="S157" s="38"/>
      <c r="T157" s="38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M157" s="48" t="e">
        <f t="shared" si="29"/>
        <v>#NUM!</v>
      </c>
      <c r="AN157" s="47" t="e">
        <f t="shared" si="33"/>
        <v>#NUM!</v>
      </c>
      <c r="AP157" s="48" t="e">
        <f t="shared" si="30"/>
        <v>#NUM!</v>
      </c>
      <c r="AQ157" s="47" t="e">
        <f t="shared" si="34"/>
        <v>#NUM!</v>
      </c>
      <c r="AS157" s="48" t="e">
        <f t="shared" si="31"/>
        <v>#NUM!</v>
      </c>
      <c r="AT157" s="47" t="e">
        <f t="shared" si="35"/>
        <v>#NUM!</v>
      </c>
      <c r="AV157" s="48" t="e">
        <f t="shared" si="32"/>
        <v>#NUM!</v>
      </c>
      <c r="AW157" s="47" t="e">
        <f t="shared" si="36"/>
        <v>#NUM!</v>
      </c>
    </row>
    <row r="158" spans="2:49" x14ac:dyDescent="0.3">
      <c r="B158" s="70"/>
      <c r="C158" s="7"/>
      <c r="D158" s="5"/>
      <c r="E158" s="5"/>
      <c r="F158" s="12"/>
      <c r="G158" s="10"/>
      <c r="H158" s="13"/>
      <c r="I158" s="33"/>
      <c r="J158" s="34"/>
      <c r="K158" s="35"/>
      <c r="L158" s="35"/>
      <c r="M158" s="36"/>
      <c r="N158" s="37"/>
      <c r="O158" s="14"/>
      <c r="P158" s="14"/>
      <c r="Q158" s="39"/>
      <c r="R158" s="40"/>
      <c r="S158" s="38"/>
      <c r="T158" s="38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M158" s="48" t="e">
        <f t="shared" si="29"/>
        <v>#NUM!</v>
      </c>
      <c r="AN158" s="47" t="e">
        <f t="shared" si="33"/>
        <v>#NUM!</v>
      </c>
      <c r="AP158" s="48" t="e">
        <f t="shared" si="30"/>
        <v>#NUM!</v>
      </c>
      <c r="AQ158" s="47" t="e">
        <f t="shared" si="34"/>
        <v>#NUM!</v>
      </c>
      <c r="AS158" s="48" t="e">
        <f t="shared" si="31"/>
        <v>#NUM!</v>
      </c>
      <c r="AT158" s="47" t="e">
        <f t="shared" si="35"/>
        <v>#NUM!</v>
      </c>
      <c r="AV158" s="48" t="e">
        <f t="shared" si="32"/>
        <v>#NUM!</v>
      </c>
      <c r="AW158" s="47" t="e">
        <f t="shared" si="36"/>
        <v>#NUM!</v>
      </c>
    </row>
    <row r="159" spans="2:49" x14ac:dyDescent="0.3">
      <c r="B159" s="70"/>
      <c r="C159" s="9"/>
      <c r="D159" s="5"/>
      <c r="E159" s="5"/>
      <c r="F159" s="5"/>
      <c r="G159" s="11"/>
      <c r="H159" s="13"/>
      <c r="I159" s="33"/>
      <c r="J159" s="35"/>
      <c r="K159" s="35"/>
      <c r="L159" s="35"/>
      <c r="M159" s="36"/>
      <c r="N159" s="41"/>
      <c r="O159" s="14"/>
      <c r="P159" s="14"/>
      <c r="Q159" s="39"/>
      <c r="R159" s="40"/>
      <c r="S159" s="38"/>
      <c r="T159" s="38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M159" s="48" t="e">
        <f t="shared" si="29"/>
        <v>#NUM!</v>
      </c>
      <c r="AN159" s="47" t="e">
        <f t="shared" si="33"/>
        <v>#NUM!</v>
      </c>
      <c r="AP159" s="48" t="e">
        <f t="shared" si="30"/>
        <v>#NUM!</v>
      </c>
      <c r="AQ159" s="47" t="e">
        <f t="shared" si="34"/>
        <v>#NUM!</v>
      </c>
      <c r="AS159" s="48" t="e">
        <f t="shared" si="31"/>
        <v>#NUM!</v>
      </c>
      <c r="AT159" s="47" t="e">
        <f t="shared" si="35"/>
        <v>#NUM!</v>
      </c>
      <c r="AV159" s="48" t="e">
        <f t="shared" si="32"/>
        <v>#NUM!</v>
      </c>
      <c r="AW159" s="47" t="e">
        <f t="shared" si="36"/>
        <v>#NUM!</v>
      </c>
    </row>
    <row r="160" spans="2:49" x14ac:dyDescent="0.3">
      <c r="B160" s="70"/>
      <c r="C160" s="7"/>
      <c r="D160" s="5"/>
      <c r="E160" s="5"/>
      <c r="F160" s="12"/>
      <c r="G160" s="10"/>
      <c r="H160" s="13"/>
      <c r="I160" s="33"/>
      <c r="J160" s="34"/>
      <c r="K160" s="35"/>
      <c r="L160" s="35"/>
      <c r="M160" s="36"/>
      <c r="N160" s="37"/>
      <c r="O160" s="14"/>
      <c r="P160" s="14"/>
      <c r="Q160" s="39"/>
      <c r="R160" s="40"/>
      <c r="S160" s="38"/>
      <c r="T160" s="38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M160" s="48" t="e">
        <f t="shared" si="29"/>
        <v>#NUM!</v>
      </c>
      <c r="AN160" s="47" t="e">
        <f t="shared" si="33"/>
        <v>#NUM!</v>
      </c>
      <c r="AP160" s="48" t="e">
        <f t="shared" si="30"/>
        <v>#NUM!</v>
      </c>
      <c r="AQ160" s="47" t="e">
        <f t="shared" si="34"/>
        <v>#NUM!</v>
      </c>
      <c r="AS160" s="48" t="e">
        <f t="shared" si="31"/>
        <v>#NUM!</v>
      </c>
      <c r="AT160" s="47" t="e">
        <f t="shared" si="35"/>
        <v>#NUM!</v>
      </c>
      <c r="AV160" s="48" t="e">
        <f t="shared" si="32"/>
        <v>#NUM!</v>
      </c>
      <c r="AW160" s="47" t="e">
        <f t="shared" si="36"/>
        <v>#NUM!</v>
      </c>
    </row>
    <row r="161" spans="2:49" x14ac:dyDescent="0.3">
      <c r="B161" s="70"/>
      <c r="C161" s="7"/>
      <c r="D161" s="5"/>
      <c r="E161" s="5"/>
      <c r="F161" s="12"/>
      <c r="G161" s="10"/>
      <c r="H161" s="13"/>
      <c r="I161" s="33"/>
      <c r="J161" s="34"/>
      <c r="K161" s="35"/>
      <c r="L161" s="35"/>
      <c r="M161" s="36"/>
      <c r="N161" s="37"/>
      <c r="O161" s="14"/>
      <c r="P161" s="14"/>
      <c r="Q161" s="39"/>
      <c r="R161" s="40"/>
      <c r="S161" s="38"/>
      <c r="T161" s="38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M161" s="48" t="e">
        <f t="shared" si="29"/>
        <v>#NUM!</v>
      </c>
      <c r="AN161" s="47" t="e">
        <f t="shared" si="33"/>
        <v>#NUM!</v>
      </c>
      <c r="AP161" s="48" t="e">
        <f t="shared" si="30"/>
        <v>#NUM!</v>
      </c>
      <c r="AQ161" s="47" t="e">
        <f t="shared" si="34"/>
        <v>#NUM!</v>
      </c>
      <c r="AS161" s="48" t="e">
        <f t="shared" si="31"/>
        <v>#NUM!</v>
      </c>
      <c r="AT161" s="47" t="e">
        <f t="shared" si="35"/>
        <v>#NUM!</v>
      </c>
      <c r="AV161" s="48" t="e">
        <f t="shared" si="32"/>
        <v>#NUM!</v>
      </c>
      <c r="AW161" s="47" t="e">
        <f t="shared" si="36"/>
        <v>#NUM!</v>
      </c>
    </row>
    <row r="162" spans="2:49" x14ac:dyDescent="0.3">
      <c r="B162" s="70"/>
      <c r="C162" s="9"/>
      <c r="D162" s="5"/>
      <c r="E162" s="5"/>
      <c r="F162" s="5"/>
      <c r="G162" s="11"/>
      <c r="H162" s="13"/>
      <c r="I162" s="33"/>
      <c r="J162" s="35"/>
      <c r="K162" s="35"/>
      <c r="L162" s="35"/>
      <c r="M162" s="36"/>
      <c r="N162" s="41"/>
      <c r="O162" s="14"/>
      <c r="P162" s="14"/>
      <c r="Q162" s="39"/>
      <c r="R162" s="40"/>
      <c r="S162" s="38"/>
      <c r="T162" s="38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M162" s="48" t="e">
        <f t="shared" si="29"/>
        <v>#NUM!</v>
      </c>
      <c r="AN162" s="47" t="e">
        <f t="shared" si="33"/>
        <v>#NUM!</v>
      </c>
      <c r="AP162" s="48" t="e">
        <f t="shared" si="30"/>
        <v>#NUM!</v>
      </c>
      <c r="AQ162" s="47" t="e">
        <f t="shared" si="34"/>
        <v>#NUM!</v>
      </c>
      <c r="AS162" s="48" t="e">
        <f t="shared" si="31"/>
        <v>#NUM!</v>
      </c>
      <c r="AT162" s="47" t="e">
        <f t="shared" si="35"/>
        <v>#NUM!</v>
      </c>
      <c r="AV162" s="48" t="e">
        <f t="shared" si="32"/>
        <v>#NUM!</v>
      </c>
      <c r="AW162" s="47" t="e">
        <f t="shared" si="36"/>
        <v>#NUM!</v>
      </c>
    </row>
    <row r="163" spans="2:49" x14ac:dyDescent="0.3">
      <c r="B163" s="70"/>
      <c r="C163" s="7"/>
      <c r="D163" s="5"/>
      <c r="E163" s="5"/>
      <c r="F163" s="12"/>
      <c r="G163" s="10"/>
      <c r="H163" s="13"/>
      <c r="I163" s="33"/>
      <c r="J163" s="34"/>
      <c r="K163" s="35"/>
      <c r="L163" s="35"/>
      <c r="M163" s="36"/>
      <c r="N163" s="37"/>
      <c r="O163" s="14"/>
      <c r="P163" s="14"/>
      <c r="Q163" s="39"/>
      <c r="R163" s="40"/>
      <c r="S163" s="38"/>
      <c r="T163" s="38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M163" s="48" t="e">
        <f t="shared" si="29"/>
        <v>#NUM!</v>
      </c>
      <c r="AN163" s="47" t="e">
        <f t="shared" si="33"/>
        <v>#NUM!</v>
      </c>
      <c r="AP163" s="48" t="e">
        <f t="shared" si="30"/>
        <v>#NUM!</v>
      </c>
      <c r="AQ163" s="47" t="e">
        <f t="shared" si="34"/>
        <v>#NUM!</v>
      </c>
      <c r="AS163" s="48" t="e">
        <f t="shared" si="31"/>
        <v>#NUM!</v>
      </c>
      <c r="AT163" s="47" t="e">
        <f t="shared" si="35"/>
        <v>#NUM!</v>
      </c>
      <c r="AV163" s="48" t="e">
        <f t="shared" si="32"/>
        <v>#NUM!</v>
      </c>
      <c r="AW163" s="47" t="e">
        <f t="shared" si="36"/>
        <v>#NUM!</v>
      </c>
    </row>
    <row r="164" spans="2:49" x14ac:dyDescent="0.3">
      <c r="B164" s="70"/>
      <c r="C164" s="7"/>
      <c r="D164" s="5"/>
      <c r="E164" s="5"/>
      <c r="F164" s="12"/>
      <c r="G164" s="10"/>
      <c r="H164" s="13"/>
      <c r="I164" s="33"/>
      <c r="J164" s="34"/>
      <c r="K164" s="35"/>
      <c r="L164" s="35"/>
      <c r="M164" s="36"/>
      <c r="N164" s="37"/>
      <c r="O164" s="14"/>
      <c r="P164" s="14"/>
      <c r="Q164" s="39"/>
      <c r="R164" s="40"/>
      <c r="S164" s="38"/>
      <c r="T164" s="38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M164" s="48" t="e">
        <f t="shared" si="29"/>
        <v>#NUM!</v>
      </c>
      <c r="AN164" s="47" t="e">
        <f t="shared" si="33"/>
        <v>#NUM!</v>
      </c>
      <c r="AP164" s="48" t="e">
        <f t="shared" si="30"/>
        <v>#NUM!</v>
      </c>
      <c r="AQ164" s="47" t="e">
        <f t="shared" si="34"/>
        <v>#NUM!</v>
      </c>
      <c r="AS164" s="48" t="e">
        <f t="shared" si="31"/>
        <v>#NUM!</v>
      </c>
      <c r="AT164" s="47" t="e">
        <f t="shared" si="35"/>
        <v>#NUM!</v>
      </c>
      <c r="AV164" s="48" t="e">
        <f t="shared" si="32"/>
        <v>#NUM!</v>
      </c>
      <c r="AW164" s="47" t="e">
        <f t="shared" si="36"/>
        <v>#NUM!</v>
      </c>
    </row>
    <row r="165" spans="2:49" x14ac:dyDescent="0.3">
      <c r="B165" s="70"/>
      <c r="C165" s="9"/>
      <c r="D165" s="5"/>
      <c r="E165" s="5"/>
      <c r="F165" s="5"/>
      <c r="G165" s="11"/>
      <c r="H165" s="13"/>
      <c r="I165" s="33"/>
      <c r="J165" s="35"/>
      <c r="K165" s="35"/>
      <c r="L165" s="35"/>
      <c r="M165" s="36"/>
      <c r="N165" s="41"/>
      <c r="O165" s="14"/>
      <c r="P165" s="14"/>
      <c r="Q165" s="39"/>
      <c r="R165" s="40"/>
      <c r="S165" s="38"/>
      <c r="T165" s="38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M165" s="48" t="e">
        <f t="shared" si="29"/>
        <v>#NUM!</v>
      </c>
      <c r="AN165" s="47" t="e">
        <f t="shared" si="33"/>
        <v>#NUM!</v>
      </c>
      <c r="AP165" s="48" t="e">
        <f t="shared" si="30"/>
        <v>#NUM!</v>
      </c>
      <c r="AQ165" s="47" t="e">
        <f t="shared" si="34"/>
        <v>#NUM!</v>
      </c>
      <c r="AS165" s="48" t="e">
        <f t="shared" si="31"/>
        <v>#NUM!</v>
      </c>
      <c r="AT165" s="47" t="e">
        <f t="shared" si="35"/>
        <v>#NUM!</v>
      </c>
      <c r="AV165" s="48" t="e">
        <f t="shared" si="32"/>
        <v>#NUM!</v>
      </c>
      <c r="AW165" s="47" t="e">
        <f t="shared" si="36"/>
        <v>#NUM!</v>
      </c>
    </row>
    <row r="166" spans="2:49" x14ac:dyDescent="0.3">
      <c r="B166" s="70"/>
      <c r="C166" s="7"/>
      <c r="D166" s="5"/>
      <c r="E166" s="5"/>
      <c r="F166" s="12"/>
      <c r="G166" s="10"/>
      <c r="H166" s="13"/>
      <c r="I166" s="33"/>
      <c r="J166" s="34"/>
      <c r="K166" s="35"/>
      <c r="L166" s="35"/>
      <c r="M166" s="36"/>
      <c r="N166" s="37"/>
      <c r="O166" s="14"/>
      <c r="P166" s="14"/>
      <c r="Q166" s="39"/>
      <c r="R166" s="40"/>
      <c r="S166" s="38"/>
      <c r="T166" s="38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M166" s="48" t="e">
        <f t="shared" si="29"/>
        <v>#NUM!</v>
      </c>
      <c r="AN166" s="47" t="e">
        <f t="shared" si="33"/>
        <v>#NUM!</v>
      </c>
      <c r="AP166" s="48" t="e">
        <f t="shared" si="30"/>
        <v>#NUM!</v>
      </c>
      <c r="AQ166" s="47" t="e">
        <f t="shared" si="34"/>
        <v>#NUM!</v>
      </c>
      <c r="AS166" s="48" t="e">
        <f t="shared" si="31"/>
        <v>#NUM!</v>
      </c>
      <c r="AT166" s="47" t="e">
        <f t="shared" si="35"/>
        <v>#NUM!</v>
      </c>
      <c r="AV166" s="48" t="e">
        <f t="shared" si="32"/>
        <v>#NUM!</v>
      </c>
      <c r="AW166" s="47" t="e">
        <f t="shared" si="36"/>
        <v>#NUM!</v>
      </c>
    </row>
    <row r="167" spans="2:49" x14ac:dyDescent="0.3">
      <c r="B167" s="70"/>
      <c r="C167" s="7"/>
      <c r="D167" s="5"/>
      <c r="E167" s="5"/>
      <c r="F167" s="12"/>
      <c r="G167" s="10"/>
      <c r="H167" s="13"/>
      <c r="I167" s="33"/>
      <c r="J167" s="34"/>
      <c r="K167" s="35"/>
      <c r="L167" s="35"/>
      <c r="M167" s="36"/>
      <c r="N167" s="37"/>
      <c r="O167" s="14"/>
      <c r="P167" s="14"/>
      <c r="Q167" s="39"/>
      <c r="R167" s="40"/>
      <c r="S167" s="38"/>
      <c r="T167" s="38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M167" s="48" t="e">
        <f t="shared" ref="AM167:AM198" si="37">INDEX(C$7:C$85,MATCH(LARGE(Q$7:Q$85,ROW()-ROW($Q$6)),Q$7:Q$85,0))</f>
        <v>#NUM!</v>
      </c>
      <c r="AN167" s="47" t="e">
        <f t="shared" si="33"/>
        <v>#NUM!</v>
      </c>
      <c r="AP167" s="48" t="e">
        <f t="shared" ref="AP167:AP198" si="38">INDEX(C$7:C$85,MATCH(LARGE(R$7:R$85,ROW()-ROW($Q$6)),R$7:R$85,0))</f>
        <v>#NUM!</v>
      </c>
      <c r="AQ167" s="47" t="e">
        <f t="shared" si="34"/>
        <v>#NUM!</v>
      </c>
      <c r="AS167" s="48" t="e">
        <f t="shared" ref="AS167:AS198" si="39">INDEX(C$7:C$85,MATCH(LARGE(S$7:S$85,ROW()-ROW($Q$6)),S$7:S$85,0))</f>
        <v>#NUM!</v>
      </c>
      <c r="AT167" s="47" t="e">
        <f t="shared" si="35"/>
        <v>#NUM!</v>
      </c>
      <c r="AV167" s="48" t="e">
        <f t="shared" ref="AV167:AV198" si="40">INDEX(C$7:C$85,MATCH(LARGE(T$7:T$85,ROW()-ROW($Q$6)),T$7:T$85,0))</f>
        <v>#NUM!</v>
      </c>
      <c r="AW167" s="47" t="e">
        <f t="shared" si="36"/>
        <v>#NUM!</v>
      </c>
    </row>
    <row r="168" spans="2:49" x14ac:dyDescent="0.3">
      <c r="B168" s="70"/>
      <c r="C168" s="9"/>
      <c r="D168" s="5"/>
      <c r="E168" s="5"/>
      <c r="F168" s="5"/>
      <c r="G168" s="11"/>
      <c r="H168" s="13"/>
      <c r="I168" s="33"/>
      <c r="J168" s="35"/>
      <c r="K168" s="35"/>
      <c r="L168" s="35"/>
      <c r="M168" s="36"/>
      <c r="N168" s="41"/>
      <c r="O168" s="14"/>
      <c r="P168" s="14"/>
      <c r="Q168" s="39"/>
      <c r="R168" s="40"/>
      <c r="S168" s="38"/>
      <c r="T168" s="38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M168" s="48" t="e">
        <f t="shared" si="37"/>
        <v>#NUM!</v>
      </c>
      <c r="AN168" s="47" t="e">
        <f t="shared" si="33"/>
        <v>#NUM!</v>
      </c>
      <c r="AP168" s="48" t="e">
        <f t="shared" si="38"/>
        <v>#NUM!</v>
      </c>
      <c r="AQ168" s="47" t="e">
        <f t="shared" si="34"/>
        <v>#NUM!</v>
      </c>
      <c r="AS168" s="48" t="e">
        <f t="shared" si="39"/>
        <v>#NUM!</v>
      </c>
      <c r="AT168" s="47" t="e">
        <f t="shared" si="35"/>
        <v>#NUM!</v>
      </c>
      <c r="AV168" s="48" t="e">
        <f t="shared" si="40"/>
        <v>#NUM!</v>
      </c>
      <c r="AW168" s="47" t="e">
        <f t="shared" si="36"/>
        <v>#NUM!</v>
      </c>
    </row>
    <row r="169" spans="2:49" x14ac:dyDescent="0.3">
      <c r="B169" s="70"/>
      <c r="C169" s="7"/>
      <c r="D169" s="5"/>
      <c r="E169" s="5"/>
      <c r="F169" s="12"/>
      <c r="G169" s="10"/>
      <c r="H169" s="13"/>
      <c r="I169" s="33"/>
      <c r="J169" s="34"/>
      <c r="K169" s="35"/>
      <c r="L169" s="35"/>
      <c r="M169" s="36"/>
      <c r="N169" s="37"/>
      <c r="O169" s="14"/>
      <c r="P169" s="14"/>
      <c r="Q169" s="39"/>
      <c r="R169" s="40"/>
      <c r="S169" s="38"/>
      <c r="T169" s="38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M169" s="48" t="e">
        <f t="shared" si="37"/>
        <v>#NUM!</v>
      </c>
      <c r="AN169" s="47" t="e">
        <f t="shared" si="33"/>
        <v>#NUM!</v>
      </c>
      <c r="AP169" s="48" t="e">
        <f t="shared" si="38"/>
        <v>#NUM!</v>
      </c>
      <c r="AQ169" s="47" t="e">
        <f t="shared" si="34"/>
        <v>#NUM!</v>
      </c>
      <c r="AS169" s="48" t="e">
        <f t="shared" si="39"/>
        <v>#NUM!</v>
      </c>
      <c r="AT169" s="47" t="e">
        <f t="shared" si="35"/>
        <v>#NUM!</v>
      </c>
      <c r="AV169" s="48" t="e">
        <f t="shared" si="40"/>
        <v>#NUM!</v>
      </c>
      <c r="AW169" s="47" t="e">
        <f t="shared" si="36"/>
        <v>#NUM!</v>
      </c>
    </row>
    <row r="170" spans="2:49" x14ac:dyDescent="0.3">
      <c r="B170" s="70"/>
      <c r="C170" s="7"/>
      <c r="D170" s="5"/>
      <c r="E170" s="5"/>
      <c r="F170" s="12"/>
      <c r="G170" s="10"/>
      <c r="H170" s="13"/>
      <c r="I170" s="33"/>
      <c r="J170" s="34"/>
      <c r="K170" s="35"/>
      <c r="L170" s="35"/>
      <c r="M170" s="36"/>
      <c r="N170" s="37"/>
      <c r="O170" s="14"/>
      <c r="P170" s="14"/>
      <c r="Q170" s="39"/>
      <c r="R170" s="40"/>
      <c r="S170" s="38"/>
      <c r="T170" s="38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M170" s="48" t="e">
        <f t="shared" si="37"/>
        <v>#NUM!</v>
      </c>
      <c r="AN170" s="47" t="e">
        <f t="shared" si="33"/>
        <v>#NUM!</v>
      </c>
      <c r="AP170" s="48" t="e">
        <f t="shared" si="38"/>
        <v>#NUM!</v>
      </c>
      <c r="AQ170" s="47" t="e">
        <f t="shared" si="34"/>
        <v>#NUM!</v>
      </c>
      <c r="AS170" s="48" t="e">
        <f t="shared" si="39"/>
        <v>#NUM!</v>
      </c>
      <c r="AT170" s="47" t="e">
        <f t="shared" si="35"/>
        <v>#NUM!</v>
      </c>
      <c r="AV170" s="48" t="e">
        <f t="shared" si="40"/>
        <v>#NUM!</v>
      </c>
      <c r="AW170" s="47" t="e">
        <f t="shared" si="36"/>
        <v>#NUM!</v>
      </c>
    </row>
    <row r="171" spans="2:49" x14ac:dyDescent="0.3">
      <c r="B171" s="70"/>
      <c r="C171" s="9"/>
      <c r="D171" s="5"/>
      <c r="E171" s="5"/>
      <c r="F171" s="5"/>
      <c r="G171" s="11"/>
      <c r="H171" s="13"/>
      <c r="I171" s="33"/>
      <c r="J171" s="35"/>
      <c r="K171" s="35"/>
      <c r="L171" s="35"/>
      <c r="M171" s="36"/>
      <c r="N171" s="41"/>
      <c r="O171" s="14"/>
      <c r="P171" s="14"/>
      <c r="Q171" s="39"/>
      <c r="R171" s="40"/>
      <c r="S171" s="38"/>
      <c r="T171" s="38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M171" s="48" t="e">
        <f t="shared" si="37"/>
        <v>#NUM!</v>
      </c>
      <c r="AN171" s="47" t="e">
        <f t="shared" si="33"/>
        <v>#NUM!</v>
      </c>
      <c r="AP171" s="48" t="e">
        <f t="shared" si="38"/>
        <v>#NUM!</v>
      </c>
      <c r="AQ171" s="47" t="e">
        <f t="shared" si="34"/>
        <v>#NUM!</v>
      </c>
      <c r="AS171" s="48" t="e">
        <f t="shared" si="39"/>
        <v>#NUM!</v>
      </c>
      <c r="AT171" s="47" t="e">
        <f t="shared" si="35"/>
        <v>#NUM!</v>
      </c>
      <c r="AV171" s="48" t="e">
        <f t="shared" si="40"/>
        <v>#NUM!</v>
      </c>
      <c r="AW171" s="47" t="e">
        <f t="shared" si="36"/>
        <v>#NUM!</v>
      </c>
    </row>
    <row r="172" spans="2:49" x14ac:dyDescent="0.3">
      <c r="B172" s="70"/>
      <c r="C172" s="7"/>
      <c r="D172" s="5"/>
      <c r="E172" s="5"/>
      <c r="F172" s="12"/>
      <c r="G172" s="10"/>
      <c r="H172" s="13"/>
      <c r="I172" s="33"/>
      <c r="J172" s="34"/>
      <c r="K172" s="35"/>
      <c r="L172" s="35"/>
      <c r="M172" s="36"/>
      <c r="N172" s="37"/>
      <c r="O172" s="14"/>
      <c r="P172" s="14"/>
      <c r="Q172" s="39"/>
      <c r="R172" s="40"/>
      <c r="S172" s="38"/>
      <c r="T172" s="38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M172" s="48" t="e">
        <f t="shared" si="37"/>
        <v>#NUM!</v>
      </c>
      <c r="AN172" s="47" t="e">
        <f t="shared" si="33"/>
        <v>#NUM!</v>
      </c>
      <c r="AP172" s="48" t="e">
        <f t="shared" si="38"/>
        <v>#NUM!</v>
      </c>
      <c r="AQ172" s="47" t="e">
        <f t="shared" si="34"/>
        <v>#NUM!</v>
      </c>
      <c r="AS172" s="48" t="e">
        <f t="shared" si="39"/>
        <v>#NUM!</v>
      </c>
      <c r="AT172" s="47" t="e">
        <f t="shared" si="35"/>
        <v>#NUM!</v>
      </c>
      <c r="AV172" s="48" t="e">
        <f t="shared" si="40"/>
        <v>#NUM!</v>
      </c>
      <c r="AW172" s="47" t="e">
        <f t="shared" si="36"/>
        <v>#NUM!</v>
      </c>
    </row>
    <row r="173" spans="2:49" x14ac:dyDescent="0.3">
      <c r="B173" s="70"/>
      <c r="C173" s="7"/>
      <c r="D173" s="5"/>
      <c r="E173" s="5"/>
      <c r="F173" s="12"/>
      <c r="G173" s="10"/>
      <c r="H173" s="13"/>
      <c r="I173" s="33"/>
      <c r="J173" s="34"/>
      <c r="K173" s="35"/>
      <c r="L173" s="35"/>
      <c r="M173" s="36"/>
      <c r="N173" s="37"/>
      <c r="O173" s="14"/>
      <c r="P173" s="14"/>
      <c r="Q173" s="39"/>
      <c r="R173" s="40"/>
      <c r="S173" s="38"/>
      <c r="T173" s="38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M173" s="48" t="e">
        <f t="shared" si="37"/>
        <v>#NUM!</v>
      </c>
      <c r="AN173" s="47" t="e">
        <f t="shared" si="33"/>
        <v>#NUM!</v>
      </c>
      <c r="AP173" s="48" t="e">
        <f t="shared" si="38"/>
        <v>#NUM!</v>
      </c>
      <c r="AQ173" s="47" t="e">
        <f t="shared" si="34"/>
        <v>#NUM!</v>
      </c>
      <c r="AS173" s="48" t="e">
        <f t="shared" si="39"/>
        <v>#NUM!</v>
      </c>
      <c r="AT173" s="47" t="e">
        <f t="shared" si="35"/>
        <v>#NUM!</v>
      </c>
      <c r="AV173" s="48" t="e">
        <f t="shared" si="40"/>
        <v>#NUM!</v>
      </c>
      <c r="AW173" s="47" t="e">
        <f t="shared" si="36"/>
        <v>#NUM!</v>
      </c>
    </row>
    <row r="174" spans="2:49" x14ac:dyDescent="0.3">
      <c r="B174" s="70"/>
      <c r="C174" s="9"/>
      <c r="D174" s="5"/>
      <c r="E174" s="5"/>
      <c r="F174" s="5"/>
      <c r="G174" s="11"/>
      <c r="H174" s="13"/>
      <c r="I174" s="33"/>
      <c r="J174" s="35"/>
      <c r="K174" s="35"/>
      <c r="L174" s="35"/>
      <c r="M174" s="36"/>
      <c r="N174" s="41"/>
      <c r="O174" s="14"/>
      <c r="P174" s="14"/>
      <c r="Q174" s="39"/>
      <c r="R174" s="40"/>
      <c r="S174" s="38"/>
      <c r="T174" s="38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M174" s="48" t="e">
        <f t="shared" si="37"/>
        <v>#NUM!</v>
      </c>
      <c r="AN174" s="47" t="e">
        <f t="shared" si="33"/>
        <v>#NUM!</v>
      </c>
      <c r="AP174" s="48" t="e">
        <f t="shared" si="38"/>
        <v>#NUM!</v>
      </c>
      <c r="AQ174" s="47" t="e">
        <f t="shared" si="34"/>
        <v>#NUM!</v>
      </c>
      <c r="AS174" s="48" t="e">
        <f t="shared" si="39"/>
        <v>#NUM!</v>
      </c>
      <c r="AT174" s="47" t="e">
        <f t="shared" si="35"/>
        <v>#NUM!</v>
      </c>
      <c r="AV174" s="48" t="e">
        <f t="shared" si="40"/>
        <v>#NUM!</v>
      </c>
      <c r="AW174" s="47" t="e">
        <f t="shared" si="36"/>
        <v>#NUM!</v>
      </c>
    </row>
    <row r="175" spans="2:49" x14ac:dyDescent="0.3">
      <c r="B175" s="70"/>
      <c r="C175" s="7"/>
      <c r="D175" s="5"/>
      <c r="E175" s="5"/>
      <c r="F175" s="12"/>
      <c r="G175" s="10"/>
      <c r="H175" s="13"/>
      <c r="I175" s="33"/>
      <c r="J175" s="34"/>
      <c r="K175" s="35"/>
      <c r="L175" s="35"/>
      <c r="M175" s="36"/>
      <c r="N175" s="37"/>
      <c r="O175" s="14"/>
      <c r="P175" s="14"/>
      <c r="Q175" s="39"/>
      <c r="R175" s="40"/>
      <c r="S175" s="38"/>
      <c r="T175" s="38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M175" s="48" t="e">
        <f t="shared" si="37"/>
        <v>#NUM!</v>
      </c>
      <c r="AN175" s="47" t="e">
        <f t="shared" si="33"/>
        <v>#NUM!</v>
      </c>
      <c r="AP175" s="48" t="e">
        <f t="shared" si="38"/>
        <v>#NUM!</v>
      </c>
      <c r="AQ175" s="47" t="e">
        <f t="shared" si="34"/>
        <v>#NUM!</v>
      </c>
      <c r="AS175" s="48" t="e">
        <f t="shared" si="39"/>
        <v>#NUM!</v>
      </c>
      <c r="AT175" s="47" t="e">
        <f t="shared" si="35"/>
        <v>#NUM!</v>
      </c>
      <c r="AV175" s="48" t="e">
        <f t="shared" si="40"/>
        <v>#NUM!</v>
      </c>
      <c r="AW175" s="47" t="e">
        <f t="shared" si="36"/>
        <v>#NUM!</v>
      </c>
    </row>
    <row r="176" spans="2:49" x14ac:dyDescent="0.3">
      <c r="B176" s="70"/>
      <c r="C176" s="7"/>
      <c r="D176" s="5"/>
      <c r="E176" s="5"/>
      <c r="F176" s="12"/>
      <c r="G176" s="10"/>
      <c r="H176" s="13"/>
      <c r="I176" s="33"/>
      <c r="J176" s="34"/>
      <c r="K176" s="35"/>
      <c r="L176" s="35"/>
      <c r="M176" s="36"/>
      <c r="N176" s="37"/>
      <c r="O176" s="14"/>
      <c r="P176" s="14"/>
      <c r="Q176" s="39"/>
      <c r="R176" s="40"/>
      <c r="S176" s="38"/>
      <c r="T176" s="38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M176" s="48" t="e">
        <f t="shared" si="37"/>
        <v>#NUM!</v>
      </c>
      <c r="AN176" s="47" t="e">
        <f t="shared" si="33"/>
        <v>#NUM!</v>
      </c>
      <c r="AP176" s="48" t="e">
        <f t="shared" si="38"/>
        <v>#NUM!</v>
      </c>
      <c r="AQ176" s="47" t="e">
        <f t="shared" si="34"/>
        <v>#NUM!</v>
      </c>
      <c r="AS176" s="48" t="e">
        <f t="shared" si="39"/>
        <v>#NUM!</v>
      </c>
      <c r="AT176" s="47" t="e">
        <f t="shared" si="35"/>
        <v>#NUM!</v>
      </c>
      <c r="AV176" s="48" t="e">
        <f t="shared" si="40"/>
        <v>#NUM!</v>
      </c>
      <c r="AW176" s="47" t="e">
        <f t="shared" si="36"/>
        <v>#NUM!</v>
      </c>
    </row>
    <row r="177" spans="2:49" x14ac:dyDescent="0.3">
      <c r="B177" s="70"/>
      <c r="C177" s="9"/>
      <c r="D177" s="5"/>
      <c r="E177" s="5"/>
      <c r="F177" s="5"/>
      <c r="G177" s="11"/>
      <c r="H177" s="13"/>
      <c r="I177" s="33"/>
      <c r="J177" s="35"/>
      <c r="K177" s="35"/>
      <c r="L177" s="35"/>
      <c r="M177" s="36"/>
      <c r="N177" s="41"/>
      <c r="O177" s="14"/>
      <c r="P177" s="14"/>
      <c r="Q177" s="39"/>
      <c r="R177" s="40"/>
      <c r="S177" s="38"/>
      <c r="T177" s="38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M177" s="48" t="e">
        <f t="shared" si="37"/>
        <v>#NUM!</v>
      </c>
      <c r="AN177" s="47" t="e">
        <f t="shared" si="33"/>
        <v>#NUM!</v>
      </c>
      <c r="AP177" s="48" t="e">
        <f t="shared" si="38"/>
        <v>#NUM!</v>
      </c>
      <c r="AQ177" s="47" t="e">
        <f t="shared" si="34"/>
        <v>#NUM!</v>
      </c>
      <c r="AS177" s="48" t="e">
        <f t="shared" si="39"/>
        <v>#NUM!</v>
      </c>
      <c r="AT177" s="47" t="e">
        <f t="shared" si="35"/>
        <v>#NUM!</v>
      </c>
      <c r="AV177" s="48" t="e">
        <f t="shared" si="40"/>
        <v>#NUM!</v>
      </c>
      <c r="AW177" s="47" t="e">
        <f t="shared" si="36"/>
        <v>#NUM!</v>
      </c>
    </row>
    <row r="178" spans="2:49" x14ac:dyDescent="0.3">
      <c r="B178" s="70"/>
      <c r="C178" s="7"/>
      <c r="D178" s="5"/>
      <c r="E178" s="5"/>
      <c r="F178" s="12"/>
      <c r="G178" s="10"/>
      <c r="H178" s="13"/>
      <c r="I178" s="33"/>
      <c r="J178" s="34"/>
      <c r="K178" s="35"/>
      <c r="L178" s="35"/>
      <c r="M178" s="36"/>
      <c r="N178" s="37"/>
      <c r="O178" s="14"/>
      <c r="P178" s="14"/>
      <c r="Q178" s="39"/>
      <c r="R178" s="40"/>
      <c r="S178" s="38"/>
      <c r="T178" s="38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M178" s="48" t="e">
        <f t="shared" si="37"/>
        <v>#NUM!</v>
      </c>
      <c r="AN178" s="47" t="e">
        <f t="shared" si="33"/>
        <v>#NUM!</v>
      </c>
      <c r="AP178" s="48" t="e">
        <f t="shared" si="38"/>
        <v>#NUM!</v>
      </c>
      <c r="AQ178" s="47" t="e">
        <f t="shared" si="34"/>
        <v>#NUM!</v>
      </c>
      <c r="AS178" s="48" t="e">
        <f t="shared" si="39"/>
        <v>#NUM!</v>
      </c>
      <c r="AT178" s="47" t="e">
        <f t="shared" si="35"/>
        <v>#NUM!</v>
      </c>
      <c r="AV178" s="48" t="e">
        <f t="shared" si="40"/>
        <v>#NUM!</v>
      </c>
      <c r="AW178" s="47" t="e">
        <f t="shared" si="36"/>
        <v>#NUM!</v>
      </c>
    </row>
    <row r="179" spans="2:49" x14ac:dyDescent="0.3">
      <c r="B179" s="70"/>
      <c r="C179" s="7"/>
      <c r="D179" s="5"/>
      <c r="E179" s="5"/>
      <c r="F179" s="12"/>
      <c r="G179" s="10"/>
      <c r="H179" s="13"/>
      <c r="I179" s="33"/>
      <c r="J179" s="34"/>
      <c r="K179" s="35"/>
      <c r="L179" s="35"/>
      <c r="M179" s="36"/>
      <c r="N179" s="37"/>
      <c r="O179" s="14"/>
      <c r="P179" s="14"/>
      <c r="Q179" s="39"/>
      <c r="R179" s="40"/>
      <c r="S179" s="38"/>
      <c r="T179" s="38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M179" s="48" t="e">
        <f t="shared" si="37"/>
        <v>#NUM!</v>
      </c>
      <c r="AN179" s="47" t="e">
        <f t="shared" si="33"/>
        <v>#NUM!</v>
      </c>
      <c r="AP179" s="48" t="e">
        <f t="shared" si="38"/>
        <v>#NUM!</v>
      </c>
      <c r="AQ179" s="47" t="e">
        <f t="shared" si="34"/>
        <v>#NUM!</v>
      </c>
      <c r="AS179" s="48" t="e">
        <f t="shared" si="39"/>
        <v>#NUM!</v>
      </c>
      <c r="AT179" s="47" t="e">
        <f t="shared" si="35"/>
        <v>#NUM!</v>
      </c>
      <c r="AV179" s="48" t="e">
        <f t="shared" si="40"/>
        <v>#NUM!</v>
      </c>
      <c r="AW179" s="47" t="e">
        <f t="shared" si="36"/>
        <v>#NUM!</v>
      </c>
    </row>
    <row r="180" spans="2:49" x14ac:dyDescent="0.3">
      <c r="B180" s="70"/>
      <c r="C180" s="9"/>
      <c r="D180" s="5"/>
      <c r="E180" s="5"/>
      <c r="F180" s="5"/>
      <c r="G180" s="11"/>
      <c r="H180" s="13"/>
      <c r="I180" s="33"/>
      <c r="J180" s="35"/>
      <c r="K180" s="35"/>
      <c r="L180" s="35"/>
      <c r="M180" s="36"/>
      <c r="N180" s="41"/>
      <c r="O180" s="14"/>
      <c r="P180" s="14"/>
      <c r="Q180" s="39"/>
      <c r="R180" s="40"/>
      <c r="S180" s="38"/>
      <c r="T180" s="38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M180" s="48" t="e">
        <f t="shared" si="37"/>
        <v>#NUM!</v>
      </c>
      <c r="AN180" s="47" t="e">
        <f t="shared" si="33"/>
        <v>#NUM!</v>
      </c>
      <c r="AP180" s="48" t="e">
        <f t="shared" si="38"/>
        <v>#NUM!</v>
      </c>
      <c r="AQ180" s="47" t="e">
        <f t="shared" si="34"/>
        <v>#NUM!</v>
      </c>
      <c r="AS180" s="48" t="e">
        <f t="shared" si="39"/>
        <v>#NUM!</v>
      </c>
      <c r="AT180" s="47" t="e">
        <f t="shared" si="35"/>
        <v>#NUM!</v>
      </c>
      <c r="AV180" s="48" t="e">
        <f t="shared" si="40"/>
        <v>#NUM!</v>
      </c>
      <c r="AW180" s="47" t="e">
        <f t="shared" si="36"/>
        <v>#NUM!</v>
      </c>
    </row>
    <row r="181" spans="2:49" x14ac:dyDescent="0.3">
      <c r="B181" s="70"/>
      <c r="C181" s="7"/>
      <c r="D181" s="5"/>
      <c r="E181" s="5"/>
      <c r="F181" s="12"/>
      <c r="G181" s="10"/>
      <c r="H181" s="13"/>
      <c r="I181" s="33"/>
      <c r="J181" s="34"/>
      <c r="K181" s="35"/>
      <c r="L181" s="35"/>
      <c r="M181" s="36"/>
      <c r="N181" s="37"/>
      <c r="O181" s="14"/>
      <c r="P181" s="14"/>
      <c r="Q181" s="39"/>
      <c r="R181" s="40"/>
      <c r="S181" s="38"/>
      <c r="T181" s="38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M181" s="48" t="e">
        <f t="shared" si="37"/>
        <v>#NUM!</v>
      </c>
      <c r="AN181" s="47" t="e">
        <f t="shared" si="33"/>
        <v>#NUM!</v>
      </c>
      <c r="AP181" s="48" t="e">
        <f t="shared" si="38"/>
        <v>#NUM!</v>
      </c>
      <c r="AQ181" s="47" t="e">
        <f t="shared" si="34"/>
        <v>#NUM!</v>
      </c>
      <c r="AS181" s="48" t="e">
        <f t="shared" si="39"/>
        <v>#NUM!</v>
      </c>
      <c r="AT181" s="47" t="e">
        <f t="shared" si="35"/>
        <v>#NUM!</v>
      </c>
      <c r="AV181" s="48" t="e">
        <f t="shared" si="40"/>
        <v>#NUM!</v>
      </c>
      <c r="AW181" s="47" t="e">
        <f t="shared" si="36"/>
        <v>#NUM!</v>
      </c>
    </row>
    <row r="182" spans="2:49" x14ac:dyDescent="0.3">
      <c r="B182" s="70"/>
      <c r="C182" s="7"/>
      <c r="D182" s="5"/>
      <c r="E182" s="5"/>
      <c r="F182" s="12"/>
      <c r="G182" s="10"/>
      <c r="H182" s="13"/>
      <c r="I182" s="33"/>
      <c r="J182" s="34"/>
      <c r="K182" s="35"/>
      <c r="L182" s="35"/>
      <c r="M182" s="36"/>
      <c r="N182" s="37"/>
      <c r="O182" s="14"/>
      <c r="P182" s="14"/>
      <c r="Q182" s="39"/>
      <c r="R182" s="40"/>
      <c r="S182" s="38"/>
      <c r="T182" s="38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M182" s="48" t="e">
        <f t="shared" si="37"/>
        <v>#NUM!</v>
      </c>
      <c r="AN182" s="47" t="e">
        <f t="shared" si="33"/>
        <v>#NUM!</v>
      </c>
      <c r="AP182" s="48" t="e">
        <f t="shared" si="38"/>
        <v>#NUM!</v>
      </c>
      <c r="AQ182" s="47" t="e">
        <f t="shared" si="34"/>
        <v>#NUM!</v>
      </c>
      <c r="AS182" s="48" t="e">
        <f t="shared" si="39"/>
        <v>#NUM!</v>
      </c>
      <c r="AT182" s="47" t="e">
        <f t="shared" si="35"/>
        <v>#NUM!</v>
      </c>
      <c r="AV182" s="48" t="e">
        <f t="shared" si="40"/>
        <v>#NUM!</v>
      </c>
      <c r="AW182" s="47" t="e">
        <f t="shared" si="36"/>
        <v>#NUM!</v>
      </c>
    </row>
    <row r="183" spans="2:49" x14ac:dyDescent="0.3">
      <c r="B183" s="70"/>
      <c r="C183" s="9"/>
      <c r="D183" s="5"/>
      <c r="E183" s="5"/>
      <c r="F183" s="5"/>
      <c r="G183" s="11"/>
      <c r="H183" s="13"/>
      <c r="I183" s="33"/>
      <c r="J183" s="35"/>
      <c r="K183" s="35"/>
      <c r="L183" s="35"/>
      <c r="M183" s="36"/>
      <c r="N183" s="41"/>
      <c r="O183" s="14"/>
      <c r="P183" s="14"/>
      <c r="Q183" s="39"/>
      <c r="R183" s="40"/>
      <c r="S183" s="38"/>
      <c r="T183" s="38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M183" s="48" t="e">
        <f t="shared" si="37"/>
        <v>#NUM!</v>
      </c>
      <c r="AN183" s="47" t="e">
        <f t="shared" si="33"/>
        <v>#NUM!</v>
      </c>
      <c r="AP183" s="48" t="e">
        <f t="shared" si="38"/>
        <v>#NUM!</v>
      </c>
      <c r="AQ183" s="47" t="e">
        <f t="shared" si="34"/>
        <v>#NUM!</v>
      </c>
      <c r="AS183" s="48" t="e">
        <f t="shared" si="39"/>
        <v>#NUM!</v>
      </c>
      <c r="AT183" s="47" t="e">
        <f t="shared" si="35"/>
        <v>#NUM!</v>
      </c>
      <c r="AV183" s="48" t="e">
        <f t="shared" si="40"/>
        <v>#NUM!</v>
      </c>
      <c r="AW183" s="47" t="e">
        <f t="shared" si="36"/>
        <v>#NUM!</v>
      </c>
    </row>
    <row r="184" spans="2:49" x14ac:dyDescent="0.3">
      <c r="B184" s="70"/>
      <c r="C184" s="7"/>
      <c r="D184" s="5"/>
      <c r="E184" s="5"/>
      <c r="F184" s="12"/>
      <c r="G184" s="10"/>
      <c r="H184" s="13"/>
      <c r="I184" s="33"/>
      <c r="J184" s="34"/>
      <c r="K184" s="35"/>
      <c r="L184" s="35"/>
      <c r="M184" s="36"/>
      <c r="N184" s="37"/>
      <c r="O184" s="14"/>
      <c r="P184" s="14"/>
      <c r="Q184" s="39"/>
      <c r="R184" s="40"/>
      <c r="S184" s="38"/>
      <c r="T184" s="38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M184" s="48" t="e">
        <f t="shared" si="37"/>
        <v>#NUM!</v>
      </c>
      <c r="AN184" s="47" t="e">
        <f t="shared" si="33"/>
        <v>#NUM!</v>
      </c>
      <c r="AP184" s="48" t="e">
        <f t="shared" si="38"/>
        <v>#NUM!</v>
      </c>
      <c r="AQ184" s="47" t="e">
        <f t="shared" si="34"/>
        <v>#NUM!</v>
      </c>
      <c r="AS184" s="48" t="e">
        <f t="shared" si="39"/>
        <v>#NUM!</v>
      </c>
      <c r="AT184" s="47" t="e">
        <f t="shared" si="35"/>
        <v>#NUM!</v>
      </c>
      <c r="AV184" s="48" t="e">
        <f t="shared" si="40"/>
        <v>#NUM!</v>
      </c>
      <c r="AW184" s="47" t="e">
        <f t="shared" si="36"/>
        <v>#NUM!</v>
      </c>
    </row>
    <row r="185" spans="2:49" x14ac:dyDescent="0.3">
      <c r="B185" s="70"/>
      <c r="C185" s="7"/>
      <c r="D185" s="5"/>
      <c r="E185" s="5"/>
      <c r="F185" s="12"/>
      <c r="G185" s="10"/>
      <c r="H185" s="13"/>
      <c r="I185" s="33"/>
      <c r="J185" s="34"/>
      <c r="K185" s="35"/>
      <c r="L185" s="35"/>
      <c r="M185" s="36"/>
      <c r="N185" s="37"/>
      <c r="O185" s="14"/>
      <c r="P185" s="14"/>
      <c r="Q185" s="39"/>
      <c r="R185" s="40"/>
      <c r="S185" s="38"/>
      <c r="T185" s="38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M185" s="48" t="e">
        <f t="shared" si="37"/>
        <v>#NUM!</v>
      </c>
      <c r="AN185" s="47" t="e">
        <f t="shared" si="33"/>
        <v>#NUM!</v>
      </c>
      <c r="AP185" s="48" t="e">
        <f t="shared" si="38"/>
        <v>#NUM!</v>
      </c>
      <c r="AQ185" s="47" t="e">
        <f t="shared" si="34"/>
        <v>#NUM!</v>
      </c>
      <c r="AS185" s="48" t="e">
        <f t="shared" si="39"/>
        <v>#NUM!</v>
      </c>
      <c r="AT185" s="47" t="e">
        <f t="shared" si="35"/>
        <v>#NUM!</v>
      </c>
      <c r="AV185" s="48" t="e">
        <f t="shared" si="40"/>
        <v>#NUM!</v>
      </c>
      <c r="AW185" s="47" t="e">
        <f t="shared" si="36"/>
        <v>#NUM!</v>
      </c>
    </row>
    <row r="186" spans="2:49" x14ac:dyDescent="0.3">
      <c r="B186" s="70"/>
      <c r="C186" s="9"/>
      <c r="D186" s="5"/>
      <c r="E186" s="5"/>
      <c r="F186" s="5"/>
      <c r="G186" s="11"/>
      <c r="H186" s="13"/>
      <c r="I186" s="33"/>
      <c r="J186" s="35"/>
      <c r="K186" s="35"/>
      <c r="L186" s="35"/>
      <c r="M186" s="36"/>
      <c r="N186" s="41"/>
      <c r="O186" s="14"/>
      <c r="P186" s="14"/>
      <c r="Q186" s="39"/>
      <c r="R186" s="40"/>
      <c r="S186" s="38"/>
      <c r="T186" s="38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M186" s="48" t="e">
        <f t="shared" si="37"/>
        <v>#NUM!</v>
      </c>
      <c r="AN186" s="47" t="e">
        <f t="shared" si="33"/>
        <v>#NUM!</v>
      </c>
      <c r="AP186" s="48" t="e">
        <f t="shared" si="38"/>
        <v>#NUM!</v>
      </c>
      <c r="AQ186" s="47" t="e">
        <f t="shared" si="34"/>
        <v>#NUM!</v>
      </c>
      <c r="AS186" s="48" t="e">
        <f t="shared" si="39"/>
        <v>#NUM!</v>
      </c>
      <c r="AT186" s="47" t="e">
        <f t="shared" si="35"/>
        <v>#NUM!</v>
      </c>
      <c r="AV186" s="48" t="e">
        <f t="shared" si="40"/>
        <v>#NUM!</v>
      </c>
      <c r="AW186" s="47" t="e">
        <f t="shared" si="36"/>
        <v>#NUM!</v>
      </c>
    </row>
    <row r="187" spans="2:49" x14ac:dyDescent="0.3">
      <c r="B187" s="70"/>
      <c r="C187" s="7"/>
      <c r="D187" s="5"/>
      <c r="E187" s="5"/>
      <c r="F187" s="12"/>
      <c r="G187" s="10"/>
      <c r="H187" s="13"/>
      <c r="I187" s="33"/>
      <c r="J187" s="34"/>
      <c r="K187" s="35"/>
      <c r="L187" s="35"/>
      <c r="M187" s="36"/>
      <c r="N187" s="37"/>
      <c r="O187" s="14"/>
      <c r="P187" s="14"/>
      <c r="Q187" s="39"/>
      <c r="R187" s="40"/>
      <c r="S187" s="38"/>
      <c r="T187" s="38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M187" s="48" t="e">
        <f t="shared" si="37"/>
        <v>#NUM!</v>
      </c>
      <c r="AN187" s="47" t="e">
        <f t="shared" si="33"/>
        <v>#NUM!</v>
      </c>
      <c r="AP187" s="48" t="e">
        <f t="shared" si="38"/>
        <v>#NUM!</v>
      </c>
      <c r="AQ187" s="47" t="e">
        <f t="shared" si="34"/>
        <v>#NUM!</v>
      </c>
      <c r="AS187" s="48" t="e">
        <f t="shared" si="39"/>
        <v>#NUM!</v>
      </c>
      <c r="AT187" s="47" t="e">
        <f t="shared" si="35"/>
        <v>#NUM!</v>
      </c>
      <c r="AV187" s="48" t="e">
        <f t="shared" si="40"/>
        <v>#NUM!</v>
      </c>
      <c r="AW187" s="47" t="e">
        <f t="shared" si="36"/>
        <v>#NUM!</v>
      </c>
    </row>
    <row r="188" spans="2:49" x14ac:dyDescent="0.3">
      <c r="B188" s="70"/>
      <c r="C188" s="7"/>
      <c r="D188" s="5"/>
      <c r="E188" s="5"/>
      <c r="F188" s="12"/>
      <c r="G188" s="10"/>
      <c r="H188" s="13"/>
      <c r="I188" s="33"/>
      <c r="J188" s="34"/>
      <c r="K188" s="35"/>
      <c r="L188" s="35"/>
      <c r="M188" s="36"/>
      <c r="N188" s="37"/>
      <c r="O188" s="14"/>
      <c r="P188" s="14"/>
      <c r="Q188" s="39"/>
      <c r="R188" s="40"/>
      <c r="S188" s="38"/>
      <c r="T188" s="38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M188" s="48" t="e">
        <f t="shared" si="37"/>
        <v>#NUM!</v>
      </c>
      <c r="AN188" s="47" t="e">
        <f t="shared" si="33"/>
        <v>#NUM!</v>
      </c>
      <c r="AP188" s="48" t="e">
        <f t="shared" si="38"/>
        <v>#NUM!</v>
      </c>
      <c r="AQ188" s="47" t="e">
        <f t="shared" si="34"/>
        <v>#NUM!</v>
      </c>
      <c r="AS188" s="48" t="e">
        <f t="shared" si="39"/>
        <v>#NUM!</v>
      </c>
      <c r="AT188" s="47" t="e">
        <f t="shared" si="35"/>
        <v>#NUM!</v>
      </c>
      <c r="AV188" s="48" t="e">
        <f t="shared" si="40"/>
        <v>#NUM!</v>
      </c>
      <c r="AW188" s="47" t="e">
        <f t="shared" si="36"/>
        <v>#NUM!</v>
      </c>
    </row>
    <row r="189" spans="2:49" x14ac:dyDescent="0.3">
      <c r="B189" s="70"/>
      <c r="C189" s="9"/>
      <c r="D189" s="5"/>
      <c r="E189" s="5"/>
      <c r="F189" s="5"/>
      <c r="G189" s="11"/>
      <c r="H189" s="13"/>
      <c r="I189" s="33"/>
      <c r="J189" s="35"/>
      <c r="K189" s="35"/>
      <c r="L189" s="35"/>
      <c r="M189" s="36"/>
      <c r="N189" s="41"/>
      <c r="O189" s="14"/>
      <c r="P189" s="14"/>
      <c r="Q189" s="39"/>
      <c r="R189" s="40"/>
      <c r="S189" s="38"/>
      <c r="T189" s="38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M189" s="48" t="e">
        <f t="shared" si="37"/>
        <v>#NUM!</v>
      </c>
      <c r="AN189" s="47" t="e">
        <f t="shared" si="33"/>
        <v>#NUM!</v>
      </c>
      <c r="AP189" s="48" t="e">
        <f t="shared" si="38"/>
        <v>#NUM!</v>
      </c>
      <c r="AQ189" s="47" t="e">
        <f t="shared" si="34"/>
        <v>#NUM!</v>
      </c>
      <c r="AS189" s="48" t="e">
        <f t="shared" si="39"/>
        <v>#NUM!</v>
      </c>
      <c r="AT189" s="47" t="e">
        <f t="shared" si="35"/>
        <v>#NUM!</v>
      </c>
      <c r="AV189" s="48" t="e">
        <f t="shared" si="40"/>
        <v>#NUM!</v>
      </c>
      <c r="AW189" s="47" t="e">
        <f t="shared" si="36"/>
        <v>#NUM!</v>
      </c>
    </row>
    <row r="190" spans="2:49" x14ac:dyDescent="0.3">
      <c r="B190" s="70"/>
      <c r="C190" s="7"/>
      <c r="D190" s="5"/>
      <c r="E190" s="5"/>
      <c r="F190" s="12"/>
      <c r="G190" s="10"/>
      <c r="H190" s="13"/>
      <c r="I190" s="33"/>
      <c r="J190" s="34"/>
      <c r="K190" s="35"/>
      <c r="L190" s="35"/>
      <c r="M190" s="36"/>
      <c r="N190" s="37"/>
      <c r="O190" s="14"/>
      <c r="P190" s="14"/>
      <c r="Q190" s="39"/>
      <c r="R190" s="40"/>
      <c r="S190" s="38"/>
      <c r="T190" s="38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M190" s="48" t="e">
        <f t="shared" si="37"/>
        <v>#NUM!</v>
      </c>
      <c r="AN190" s="47" t="e">
        <f t="shared" si="33"/>
        <v>#NUM!</v>
      </c>
      <c r="AP190" s="48" t="e">
        <f t="shared" si="38"/>
        <v>#NUM!</v>
      </c>
      <c r="AQ190" s="47" t="e">
        <f t="shared" si="34"/>
        <v>#NUM!</v>
      </c>
      <c r="AS190" s="48" t="e">
        <f t="shared" si="39"/>
        <v>#NUM!</v>
      </c>
      <c r="AT190" s="47" t="e">
        <f t="shared" si="35"/>
        <v>#NUM!</v>
      </c>
      <c r="AV190" s="48" t="e">
        <f t="shared" si="40"/>
        <v>#NUM!</v>
      </c>
      <c r="AW190" s="47" t="e">
        <f t="shared" si="36"/>
        <v>#NUM!</v>
      </c>
    </row>
    <row r="191" spans="2:49" x14ac:dyDescent="0.3">
      <c r="B191" s="70"/>
      <c r="C191" s="7"/>
      <c r="D191" s="5"/>
      <c r="E191" s="5"/>
      <c r="F191" s="12"/>
      <c r="G191" s="10"/>
      <c r="H191" s="13"/>
      <c r="I191" s="33"/>
      <c r="J191" s="34"/>
      <c r="K191" s="35"/>
      <c r="L191" s="35"/>
      <c r="M191" s="36"/>
      <c r="N191" s="37"/>
      <c r="O191" s="14"/>
      <c r="P191" s="14"/>
      <c r="Q191" s="39"/>
      <c r="R191" s="40"/>
      <c r="S191" s="38"/>
      <c r="T191" s="38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M191" s="48" t="e">
        <f t="shared" si="37"/>
        <v>#NUM!</v>
      </c>
      <c r="AN191" s="47" t="e">
        <f t="shared" si="33"/>
        <v>#NUM!</v>
      </c>
      <c r="AP191" s="48" t="e">
        <f t="shared" si="38"/>
        <v>#NUM!</v>
      </c>
      <c r="AQ191" s="47" t="e">
        <f t="shared" si="34"/>
        <v>#NUM!</v>
      </c>
      <c r="AS191" s="48" t="e">
        <f t="shared" si="39"/>
        <v>#NUM!</v>
      </c>
      <c r="AT191" s="47" t="e">
        <f t="shared" si="35"/>
        <v>#NUM!</v>
      </c>
      <c r="AV191" s="48" t="e">
        <f t="shared" si="40"/>
        <v>#NUM!</v>
      </c>
      <c r="AW191" s="47" t="e">
        <f t="shared" si="36"/>
        <v>#NUM!</v>
      </c>
    </row>
    <row r="192" spans="2:49" x14ac:dyDescent="0.3">
      <c r="B192" s="70"/>
      <c r="C192" s="9"/>
      <c r="D192" s="5"/>
      <c r="E192" s="5"/>
      <c r="F192" s="5"/>
      <c r="G192" s="11"/>
      <c r="H192" s="13"/>
      <c r="I192" s="33"/>
      <c r="J192" s="35"/>
      <c r="K192" s="35"/>
      <c r="L192" s="35"/>
      <c r="M192" s="36"/>
      <c r="N192" s="41"/>
      <c r="O192" s="14"/>
      <c r="P192" s="14"/>
      <c r="Q192" s="39"/>
      <c r="R192" s="40"/>
      <c r="S192" s="38"/>
      <c r="T192" s="38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M192" s="48" t="e">
        <f t="shared" si="37"/>
        <v>#NUM!</v>
      </c>
      <c r="AN192" s="47" t="e">
        <f t="shared" si="33"/>
        <v>#NUM!</v>
      </c>
      <c r="AP192" s="48" t="e">
        <f t="shared" si="38"/>
        <v>#NUM!</v>
      </c>
      <c r="AQ192" s="47" t="e">
        <f t="shared" si="34"/>
        <v>#NUM!</v>
      </c>
      <c r="AS192" s="48" t="e">
        <f t="shared" si="39"/>
        <v>#NUM!</v>
      </c>
      <c r="AT192" s="47" t="e">
        <f t="shared" si="35"/>
        <v>#NUM!</v>
      </c>
      <c r="AV192" s="48" t="e">
        <f t="shared" si="40"/>
        <v>#NUM!</v>
      </c>
      <c r="AW192" s="47" t="e">
        <f t="shared" si="36"/>
        <v>#NUM!</v>
      </c>
    </row>
    <row r="193" spans="2:49" x14ac:dyDescent="0.3">
      <c r="B193" s="70"/>
      <c r="C193" s="7"/>
      <c r="D193" s="5"/>
      <c r="E193" s="5"/>
      <c r="F193" s="12"/>
      <c r="G193" s="10"/>
      <c r="H193" s="13"/>
      <c r="I193" s="33"/>
      <c r="J193" s="34"/>
      <c r="K193" s="35"/>
      <c r="L193" s="35"/>
      <c r="M193" s="36"/>
      <c r="N193" s="37"/>
      <c r="O193" s="14"/>
      <c r="P193" s="14"/>
      <c r="Q193" s="39"/>
      <c r="R193" s="40"/>
      <c r="S193" s="38"/>
      <c r="T193" s="38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M193" s="48" t="e">
        <f t="shared" si="37"/>
        <v>#NUM!</v>
      </c>
      <c r="AN193" s="47" t="e">
        <f t="shared" si="33"/>
        <v>#NUM!</v>
      </c>
      <c r="AP193" s="48" t="e">
        <f t="shared" si="38"/>
        <v>#NUM!</v>
      </c>
      <c r="AQ193" s="47" t="e">
        <f t="shared" si="34"/>
        <v>#NUM!</v>
      </c>
      <c r="AS193" s="48" t="e">
        <f t="shared" si="39"/>
        <v>#NUM!</v>
      </c>
      <c r="AT193" s="47" t="e">
        <f t="shared" si="35"/>
        <v>#NUM!</v>
      </c>
      <c r="AV193" s="48" t="e">
        <f t="shared" si="40"/>
        <v>#NUM!</v>
      </c>
      <c r="AW193" s="47" t="e">
        <f t="shared" si="36"/>
        <v>#NUM!</v>
      </c>
    </row>
    <row r="194" spans="2:49" x14ac:dyDescent="0.3">
      <c r="B194" s="70"/>
      <c r="C194" s="7"/>
      <c r="D194" s="5"/>
      <c r="E194" s="5"/>
      <c r="F194" s="12"/>
      <c r="G194" s="10"/>
      <c r="H194" s="13"/>
      <c r="I194" s="33"/>
      <c r="J194" s="34"/>
      <c r="K194" s="35"/>
      <c r="L194" s="35"/>
      <c r="M194" s="36"/>
      <c r="N194" s="37"/>
      <c r="O194" s="14"/>
      <c r="P194" s="14"/>
      <c r="Q194" s="39"/>
      <c r="R194" s="40"/>
      <c r="S194" s="38"/>
      <c r="T194" s="38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M194" s="48" t="e">
        <f t="shared" si="37"/>
        <v>#NUM!</v>
      </c>
      <c r="AN194" s="47" t="e">
        <f t="shared" si="33"/>
        <v>#NUM!</v>
      </c>
      <c r="AP194" s="48" t="e">
        <f t="shared" si="38"/>
        <v>#NUM!</v>
      </c>
      <c r="AQ194" s="47" t="e">
        <f t="shared" si="34"/>
        <v>#NUM!</v>
      </c>
      <c r="AS194" s="48" t="e">
        <f t="shared" si="39"/>
        <v>#NUM!</v>
      </c>
      <c r="AT194" s="47" t="e">
        <f t="shared" si="35"/>
        <v>#NUM!</v>
      </c>
      <c r="AV194" s="48" t="e">
        <f t="shared" si="40"/>
        <v>#NUM!</v>
      </c>
      <c r="AW194" s="47" t="e">
        <f t="shared" si="36"/>
        <v>#NUM!</v>
      </c>
    </row>
    <row r="195" spans="2:49" x14ac:dyDescent="0.3">
      <c r="B195" s="70"/>
      <c r="C195" s="9"/>
      <c r="D195" s="5"/>
      <c r="E195" s="5"/>
      <c r="F195" s="5"/>
      <c r="G195" s="11"/>
      <c r="H195" s="13"/>
      <c r="I195" s="33"/>
      <c r="J195" s="35"/>
      <c r="K195" s="35"/>
      <c r="L195" s="35"/>
      <c r="M195" s="36"/>
      <c r="N195" s="41"/>
      <c r="O195" s="14"/>
      <c r="P195" s="14"/>
      <c r="Q195" s="39"/>
      <c r="R195" s="40"/>
      <c r="S195" s="38"/>
      <c r="T195" s="38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M195" s="48" t="e">
        <f t="shared" si="37"/>
        <v>#NUM!</v>
      </c>
      <c r="AN195" s="47" t="e">
        <f t="shared" si="33"/>
        <v>#NUM!</v>
      </c>
      <c r="AP195" s="48" t="e">
        <f t="shared" si="38"/>
        <v>#NUM!</v>
      </c>
      <c r="AQ195" s="47" t="e">
        <f t="shared" si="34"/>
        <v>#NUM!</v>
      </c>
      <c r="AS195" s="48" t="e">
        <f t="shared" si="39"/>
        <v>#NUM!</v>
      </c>
      <c r="AT195" s="47" t="e">
        <f t="shared" si="35"/>
        <v>#NUM!</v>
      </c>
      <c r="AV195" s="48" t="e">
        <f t="shared" si="40"/>
        <v>#NUM!</v>
      </c>
      <c r="AW195" s="47" t="e">
        <f t="shared" si="36"/>
        <v>#NUM!</v>
      </c>
    </row>
    <row r="196" spans="2:49" x14ac:dyDescent="0.3">
      <c r="B196" s="70"/>
      <c r="C196" s="7"/>
      <c r="D196" s="5"/>
      <c r="E196" s="5"/>
      <c r="F196" s="12"/>
      <c r="G196" s="10"/>
      <c r="H196" s="13"/>
      <c r="I196" s="33"/>
      <c r="J196" s="34"/>
      <c r="K196" s="35"/>
      <c r="L196" s="35"/>
      <c r="M196" s="36"/>
      <c r="N196" s="37"/>
      <c r="O196" s="14"/>
      <c r="P196" s="14"/>
      <c r="Q196" s="39"/>
      <c r="R196" s="40"/>
      <c r="S196" s="38"/>
      <c r="T196" s="38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M196" s="48" t="e">
        <f t="shared" si="37"/>
        <v>#NUM!</v>
      </c>
      <c r="AN196" s="47" t="e">
        <f t="shared" si="33"/>
        <v>#NUM!</v>
      </c>
      <c r="AP196" s="48" t="e">
        <f t="shared" si="38"/>
        <v>#NUM!</v>
      </c>
      <c r="AQ196" s="47" t="e">
        <f t="shared" si="34"/>
        <v>#NUM!</v>
      </c>
      <c r="AS196" s="48" t="e">
        <f t="shared" si="39"/>
        <v>#NUM!</v>
      </c>
      <c r="AT196" s="47" t="e">
        <f t="shared" si="35"/>
        <v>#NUM!</v>
      </c>
      <c r="AV196" s="48" t="e">
        <f t="shared" si="40"/>
        <v>#NUM!</v>
      </c>
      <c r="AW196" s="47" t="e">
        <f t="shared" si="36"/>
        <v>#NUM!</v>
      </c>
    </row>
    <row r="197" spans="2:49" x14ac:dyDescent="0.3">
      <c r="B197" s="70"/>
      <c r="C197" s="7"/>
      <c r="D197" s="5"/>
      <c r="E197" s="5"/>
      <c r="F197" s="12"/>
      <c r="G197" s="10"/>
      <c r="H197" s="13"/>
      <c r="I197" s="33"/>
      <c r="J197" s="34"/>
      <c r="K197" s="35"/>
      <c r="L197" s="35"/>
      <c r="M197" s="36"/>
      <c r="N197" s="37"/>
      <c r="O197" s="14"/>
      <c r="P197" s="14"/>
      <c r="Q197" s="39"/>
      <c r="R197" s="40"/>
      <c r="S197" s="38"/>
      <c r="T197" s="38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M197" s="48" t="e">
        <f t="shared" si="37"/>
        <v>#NUM!</v>
      </c>
      <c r="AN197" s="47" t="e">
        <f t="shared" si="33"/>
        <v>#NUM!</v>
      </c>
      <c r="AP197" s="48" t="e">
        <f t="shared" si="38"/>
        <v>#NUM!</v>
      </c>
      <c r="AQ197" s="47" t="e">
        <f t="shared" si="34"/>
        <v>#NUM!</v>
      </c>
      <c r="AS197" s="48" t="e">
        <f t="shared" si="39"/>
        <v>#NUM!</v>
      </c>
      <c r="AT197" s="47" t="e">
        <f t="shared" si="35"/>
        <v>#NUM!</v>
      </c>
      <c r="AV197" s="48" t="e">
        <f t="shared" si="40"/>
        <v>#NUM!</v>
      </c>
      <c r="AW197" s="47" t="e">
        <f t="shared" si="36"/>
        <v>#NUM!</v>
      </c>
    </row>
    <row r="198" spans="2:49" x14ac:dyDescent="0.3">
      <c r="B198" s="70"/>
      <c r="C198" s="9"/>
      <c r="D198" s="5"/>
      <c r="E198" s="5"/>
      <c r="F198" s="5"/>
      <c r="G198" s="11"/>
      <c r="H198" s="13"/>
      <c r="I198" s="33"/>
      <c r="J198" s="35"/>
      <c r="K198" s="35"/>
      <c r="L198" s="35"/>
      <c r="M198" s="36"/>
      <c r="N198" s="41"/>
      <c r="O198" s="14"/>
      <c r="P198" s="14"/>
      <c r="Q198" s="39"/>
      <c r="R198" s="40"/>
      <c r="S198" s="38"/>
      <c r="T198" s="38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M198" s="48" t="e">
        <f t="shared" si="37"/>
        <v>#NUM!</v>
      </c>
      <c r="AN198" s="47" t="e">
        <f t="shared" si="33"/>
        <v>#NUM!</v>
      </c>
      <c r="AP198" s="48" t="e">
        <f t="shared" si="38"/>
        <v>#NUM!</v>
      </c>
      <c r="AQ198" s="47" t="e">
        <f t="shared" si="34"/>
        <v>#NUM!</v>
      </c>
      <c r="AS198" s="48" t="e">
        <f t="shared" si="39"/>
        <v>#NUM!</v>
      </c>
      <c r="AT198" s="47" t="e">
        <f t="shared" si="35"/>
        <v>#NUM!</v>
      </c>
      <c r="AV198" s="48" t="e">
        <f t="shared" si="40"/>
        <v>#NUM!</v>
      </c>
      <c r="AW198" s="47" t="e">
        <f t="shared" si="36"/>
        <v>#NUM!</v>
      </c>
    </row>
  </sheetData>
  <sortState ref="B7:T37">
    <sortCondition ref="B7"/>
  </sortState>
  <mergeCells count="5">
    <mergeCell ref="M3:P4"/>
    <mergeCell ref="Q3:T4"/>
    <mergeCell ref="I3:L4"/>
    <mergeCell ref="B3:F4"/>
    <mergeCell ref="G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"/>
  <sheetViews>
    <sheetView zoomScale="80" zoomScaleNormal="80" workbookViewId="0">
      <selection activeCell="AI42" sqref="AI4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/>
  <dimension ref="B1:H237"/>
  <sheetViews>
    <sheetView zoomScale="70" zoomScaleNormal="70" workbookViewId="0">
      <selection activeCell="G7" sqref="G7"/>
    </sheetView>
  </sheetViews>
  <sheetFormatPr defaultRowHeight="14.4" x14ac:dyDescent="0.3"/>
  <cols>
    <col min="3" max="3" width="24.5546875" customWidth="1"/>
    <col min="4" max="4" width="14" customWidth="1"/>
    <col min="5" max="5" width="10.77734375" customWidth="1"/>
    <col min="6" max="6" width="10.109375" customWidth="1"/>
    <col min="7" max="7" width="12.44140625" bestFit="1" customWidth="1"/>
    <col min="8" max="8" width="12.77734375" bestFit="1" customWidth="1"/>
  </cols>
  <sheetData>
    <row r="1" spans="2:8" x14ac:dyDescent="0.3">
      <c r="G1" s="23"/>
      <c r="H1" s="23"/>
    </row>
    <row r="2" spans="2:8" x14ac:dyDescent="0.3">
      <c r="F2" s="22"/>
      <c r="G2" s="21"/>
      <c r="H2" s="21"/>
    </row>
    <row r="3" spans="2:8" ht="15" customHeight="1" x14ac:dyDescent="0.3">
      <c r="B3" s="76" t="s">
        <v>148</v>
      </c>
      <c r="C3" s="77"/>
      <c r="D3" s="77"/>
      <c r="E3" s="77"/>
      <c r="F3" s="77"/>
      <c r="G3" s="77"/>
      <c r="H3" s="78"/>
    </row>
    <row r="4" spans="2:8" x14ac:dyDescent="0.3">
      <c r="B4" s="79"/>
      <c r="C4" s="80"/>
      <c r="D4" s="80"/>
      <c r="E4" s="80"/>
      <c r="F4" s="80"/>
      <c r="G4" s="80"/>
      <c r="H4" s="81"/>
    </row>
    <row r="5" spans="2:8" ht="66" x14ac:dyDescent="0.3">
      <c r="B5" s="43" t="s">
        <v>159</v>
      </c>
      <c r="C5" s="43" t="s">
        <v>105</v>
      </c>
      <c r="D5" s="43" t="s">
        <v>106</v>
      </c>
      <c r="E5" s="43" t="s">
        <v>107</v>
      </c>
      <c r="F5" s="43" t="s">
        <v>108</v>
      </c>
      <c r="G5" s="43" t="s">
        <v>154</v>
      </c>
      <c r="H5" s="43" t="s">
        <v>155</v>
      </c>
    </row>
    <row r="6" spans="2:8" ht="79.2" x14ac:dyDescent="0.3">
      <c r="B6" s="6">
        <v>1</v>
      </c>
      <c r="C6" s="12" t="str">
        <f>'ВХIДНІ ДАНІ'!D7</f>
        <v>Територіальний центр соціального обслуговування (надання соціальнихпослуг) Первомайської міської ради</v>
      </c>
      <c r="D6" s="12" t="str">
        <f>'ВХIДНІ ДАНІ'!F7</f>
        <v>адміністративна будівля</v>
      </c>
      <c r="E6" s="10">
        <f>'ВХIДНІ ДАНІ'!G7</f>
        <v>1979</v>
      </c>
      <c r="F6" s="13">
        <f>'ВХIДНІ ДАНІ'!H7</f>
        <v>1322</v>
      </c>
      <c r="G6" s="66">
        <f>'ВХIДНІ ДАНІ'!Q7</f>
        <v>203527.326</v>
      </c>
      <c r="H6" s="15">
        <f>'ВХIДНІ ДАНІ'!R7</f>
        <v>27724</v>
      </c>
    </row>
    <row r="7" spans="2:8" ht="39.6" x14ac:dyDescent="0.3">
      <c r="B7" s="6">
        <v>2</v>
      </c>
      <c r="C7" s="12" t="str">
        <f>'ВХIДНІ ДАНІ'!D8</f>
        <v xml:space="preserve">Виконавчий комітет Первомайської міської ради </v>
      </c>
      <c r="D7" s="12" t="str">
        <f>'ВХIДНІ ДАНІ'!F8</f>
        <v>адміністративна будівля</v>
      </c>
      <c r="E7" s="10">
        <f>'ВХIДНІ ДАНІ'!G8</f>
        <v>1988</v>
      </c>
      <c r="F7" s="13">
        <f>'ВХIДНІ ДАНІ'!H8</f>
        <v>2796.8</v>
      </c>
      <c r="G7" s="66">
        <f>'ВХIДНІ ДАНІ'!Q8</f>
        <v>273462</v>
      </c>
      <c r="H7" s="15">
        <f>'ВХIДНІ ДАНІ'!R8</f>
        <v>37651</v>
      </c>
    </row>
    <row r="8" spans="2:8" ht="39.6" x14ac:dyDescent="0.3">
      <c r="B8" s="6">
        <v>3</v>
      </c>
      <c r="C8" s="12" t="str">
        <f>'ВХIДНІ ДАНІ'!D9</f>
        <v xml:space="preserve">Відділ освіти виконавчого комітету Первомайської міської ради </v>
      </c>
      <c r="D8" s="12" t="str">
        <f>'ВХIДНІ ДАНІ'!F9</f>
        <v>адміністративна будівля</v>
      </c>
      <c r="E8" s="10">
        <f>'ВХIДНІ ДАНІ'!G9</f>
        <v>1967</v>
      </c>
      <c r="F8" s="13">
        <f>'ВХIДНІ ДАНІ'!H9</f>
        <v>1039.5</v>
      </c>
      <c r="G8" s="66">
        <f>'ВХIДНІ ДАНІ'!Q9</f>
        <v>110589.67</v>
      </c>
      <c r="H8" s="15">
        <f>'ВХIДНІ ДАНІ'!R9</f>
        <v>37969</v>
      </c>
    </row>
    <row r="9" spans="2:8" ht="79.2" x14ac:dyDescent="0.3">
      <c r="B9" s="8">
        <v>4</v>
      </c>
      <c r="C9" s="12" t="str">
        <f>'ВХIДНІ ДАНІ'!D10</f>
        <v>Первомайський дошкільний навчальний заклад (ясла-садок) № 4 «Дюймовочка»
Первомайської міської ради Харківської області</v>
      </c>
      <c r="D9" s="12" t="str">
        <f>'ВХIДНІ ДАНІ'!F10</f>
        <v>дитячий садок</v>
      </c>
      <c r="E9" s="10">
        <f>'ВХIДНІ ДАНІ'!G10</f>
        <v>1965</v>
      </c>
      <c r="F9" s="13">
        <f>'ВХIДНІ ДАНІ'!H10</f>
        <v>475</v>
      </c>
      <c r="G9" s="66">
        <f>'ВХIДНІ ДАНІ'!Q10</f>
        <v>91330.39</v>
      </c>
      <c r="H9" s="15">
        <f>'ВХIДНІ ДАНІ'!R10</f>
        <v>15766</v>
      </c>
    </row>
    <row r="10" spans="2:8" ht="92.4" x14ac:dyDescent="0.3">
      <c r="B10" s="6">
        <v>5</v>
      </c>
      <c r="C10" s="12" t="str">
        <f>'ВХIДНІ ДАНІ'!D11</f>
        <v>Первомайський дошкільний навчальний заклад (ясла-садок) №5 «Малятко» комбінованого типу Первомайської міської ради Харківської області</v>
      </c>
      <c r="D10" s="12" t="str">
        <f>'ВХIДНІ ДАНІ'!F11</f>
        <v>дитячий садок</v>
      </c>
      <c r="E10" s="10">
        <f>'ВХIДНІ ДАНІ'!G11</f>
        <v>1966</v>
      </c>
      <c r="F10" s="13">
        <f>'ВХIДНІ ДАНІ'!H11</f>
        <v>1729</v>
      </c>
      <c r="G10" s="66">
        <f>'ВХIДНІ ДАНІ'!Q11</f>
        <v>236903.1</v>
      </c>
      <c r="H10" s="15">
        <f>'ВХIДНІ ДАНІ'!R11</f>
        <v>45383</v>
      </c>
    </row>
    <row r="11" spans="2:8" ht="52.8" x14ac:dyDescent="0.3">
      <c r="B11" s="6">
        <v>6</v>
      </c>
      <c r="C11" s="12" t="str">
        <f>'ВХIДНІ ДАНІ'!D12</f>
        <v>Первомайський дошкільний навчальний заклад (ясла-садок) №10 «Ромашка»</v>
      </c>
      <c r="D11" s="12" t="str">
        <f>'ВХIДНІ ДАНІ'!F12</f>
        <v>дитячий садок</v>
      </c>
      <c r="E11" s="10">
        <f>'ВХIДНІ ДАНІ'!G12</f>
        <v>1970</v>
      </c>
      <c r="F11" s="13">
        <f>'ВХIДНІ ДАНІ'!H12</f>
        <v>1905</v>
      </c>
      <c r="G11" s="66">
        <f>'ВХIДНІ ДАНІ'!Q12</f>
        <v>239147.69</v>
      </c>
      <c r="H11" s="15">
        <f>'ВХIДНІ ДАНІ'!R12</f>
        <v>81980</v>
      </c>
    </row>
    <row r="12" spans="2:8" ht="79.2" x14ac:dyDescent="0.3">
      <c r="B12" s="6">
        <v>7</v>
      </c>
      <c r="C12" s="12" t="str">
        <f>'ВХIДНІ ДАНІ'!D13</f>
        <v>Первомайський дошкільний заклад «ясла садок» №14 «Барвінок» комбінованого типу Первомайської міської ради Харківської області</v>
      </c>
      <c r="D12" s="12" t="str">
        <f>'ВХIДНІ ДАНІ'!F13</f>
        <v>дитячий садок</v>
      </c>
      <c r="E12" s="10">
        <f>'ВХIДНІ ДАНІ'!G13</f>
        <v>1978</v>
      </c>
      <c r="F12" s="13">
        <f>'ВХIДНІ ДАНІ'!H13</f>
        <v>2181.5</v>
      </c>
      <c r="G12" s="66">
        <f>'ВХIДНІ ДАНІ'!Q13</f>
        <v>312963.3</v>
      </c>
      <c r="H12" s="15">
        <f>'ВХIДНІ ДАНІ'!R13</f>
        <v>63539</v>
      </c>
    </row>
    <row r="13" spans="2:8" ht="52.8" x14ac:dyDescent="0.3">
      <c r="B13" s="6">
        <v>8</v>
      </c>
      <c r="C13" s="12" t="str">
        <f>'ВХIДНІ ДАНІ'!D14</f>
        <v>Первомайський дошкільний навчальний заклад (ясла-садок) № 16 «Усмішка»</v>
      </c>
      <c r="D13" s="12" t="str">
        <f>'ВХIДНІ ДАНІ'!F14</f>
        <v>дитячий садок</v>
      </c>
      <c r="E13" s="10">
        <f>'ВХIДНІ ДАНІ'!G14</f>
        <v>1980</v>
      </c>
      <c r="F13" s="13">
        <f>'ВХIДНІ ДАНІ'!H14</f>
        <v>2533</v>
      </c>
      <c r="G13" s="66">
        <f>'ВХIДНІ ДАНІ'!Q14</f>
        <v>501020.4</v>
      </c>
      <c r="H13" s="15">
        <f>'ВХIДНІ ДАНІ'!R14</f>
        <v>71220</v>
      </c>
    </row>
    <row r="14" spans="2:8" ht="79.2" x14ac:dyDescent="0.3">
      <c r="B14" s="6">
        <v>9</v>
      </c>
      <c r="C14" s="12" t="str">
        <f>'ВХIДНІ ДАНІ'!D15</f>
        <v>Первомайський дошкільний навчальний заклад (ясла-садок) № 17 «Казка» Первомайської міської ради Харківської області</v>
      </c>
      <c r="D14" s="12" t="str">
        <f>'ВХIДНІ ДАНІ'!F15</f>
        <v>дитячий садок</v>
      </c>
      <c r="E14" s="10">
        <f>'ВХIДНІ ДАНІ'!G15</f>
        <v>1989</v>
      </c>
      <c r="F14" s="13">
        <f>'ВХIДНІ ДАНІ'!H15</f>
        <v>2468</v>
      </c>
      <c r="G14" s="66">
        <f>'ВХIДНІ ДАНІ'!Q15</f>
        <v>454616.7</v>
      </c>
      <c r="H14" s="15">
        <f>'ВХIДНІ ДАНІ'!R15</f>
        <v>60718</v>
      </c>
    </row>
    <row r="15" spans="2:8" ht="66" x14ac:dyDescent="0.3">
      <c r="B15" s="10">
        <v>10</v>
      </c>
      <c r="C15" s="12" t="str">
        <f>'ВХIДНІ ДАНІ'!D16</f>
        <v>Первомайська загальноосвітня школа І-III ступенів №1 Первомайської міської ради Харківської області</v>
      </c>
      <c r="D15" s="12" t="str">
        <f>'ВХIДНІ ДАНІ'!F16</f>
        <v>школа</v>
      </c>
      <c r="E15" s="10">
        <f>'ВХIДНІ ДАНІ'!G16</f>
        <v>1962</v>
      </c>
      <c r="F15" s="13">
        <f>'ВХIДНІ ДАНІ'!H16</f>
        <v>1273.5</v>
      </c>
      <c r="G15" s="66">
        <f>'ВХIДНІ ДАНІ'!Q16</f>
        <v>156074.6</v>
      </c>
      <c r="H15" s="15">
        <f>'ВХIДНІ ДАНІ'!R16</f>
        <v>4918</v>
      </c>
    </row>
    <row r="16" spans="2:8" ht="26.4" x14ac:dyDescent="0.3">
      <c r="B16" s="10">
        <v>11</v>
      </c>
      <c r="C16" s="12" t="str">
        <f>'ВХIДНІ ДАНІ'!D17</f>
        <v xml:space="preserve">м. Первомайський, вул. Соборна б.12   </v>
      </c>
      <c r="D16" s="12" t="str">
        <f>'ВХIДНІ ДАНІ'!F17</f>
        <v>школа</v>
      </c>
      <c r="E16" s="10">
        <f>'ВХIДНІ ДАНІ'!G17</f>
        <v>1962</v>
      </c>
      <c r="F16" s="13">
        <f>'ВХIДНІ ДАНІ'!H17</f>
        <v>362</v>
      </c>
      <c r="G16" s="66">
        <f>'ВХIДНІ ДАНІ'!Q17</f>
        <v>55184.35</v>
      </c>
      <c r="H16" s="15">
        <f>'ВХIДНІ ДАНІ'!R17</f>
        <v>12269</v>
      </c>
    </row>
    <row r="17" spans="2:8" ht="66" x14ac:dyDescent="0.3">
      <c r="B17" s="10">
        <v>12</v>
      </c>
      <c r="C17" s="12" t="str">
        <f>'ВХIДНІ ДАНІ'!D18</f>
        <v>Первомайська загальноосвітня школа І-III ступенів №2 Первомайської міської ради Харківської області</v>
      </c>
      <c r="D17" s="12" t="str">
        <f>'ВХIДНІ ДАНІ'!F18</f>
        <v>школа</v>
      </c>
      <c r="E17" s="10">
        <f>'ВХIДНІ ДАНІ'!G18</f>
        <v>1966</v>
      </c>
      <c r="F17" s="13">
        <f>'ВХIДНІ ДАНІ'!H18</f>
        <v>4659</v>
      </c>
      <c r="G17" s="66">
        <f>'ВХIДНІ ДАНІ'!Q18</f>
        <v>320755.40000000002</v>
      </c>
      <c r="H17" s="15">
        <f>'ВХIДНІ ДАНІ'!R18</f>
        <v>27203</v>
      </c>
    </row>
    <row r="18" spans="2:8" ht="39.6" x14ac:dyDescent="0.3">
      <c r="B18" s="10">
        <v>13</v>
      </c>
      <c r="C18" s="12" t="str">
        <f>'ВХIДНІ ДАНІ'!D19</f>
        <v>Первомайська гімназія №3 Первомайської міської ради Харківської області</v>
      </c>
      <c r="D18" s="12" t="str">
        <f>'ВХIДНІ ДАНІ'!F19</f>
        <v>школа</v>
      </c>
      <c r="E18" s="10">
        <f>'ВХIДНІ ДАНІ'!G19</f>
        <v>1968</v>
      </c>
      <c r="F18" s="13">
        <f>'ВХIДНІ ДАНІ'!H19</f>
        <v>4153.7</v>
      </c>
      <c r="G18" s="66">
        <f>'ВХIДНІ ДАНІ'!Q19</f>
        <v>568920.99</v>
      </c>
      <c r="H18" s="15">
        <f>'ВХIДНІ ДАНІ'!R19</f>
        <v>47301</v>
      </c>
    </row>
    <row r="19" spans="2:8" ht="66" x14ac:dyDescent="0.3">
      <c r="B19" s="10">
        <v>14</v>
      </c>
      <c r="C19" s="12" t="str">
        <f>'ВХIДНІ ДАНІ'!D20</f>
        <v xml:space="preserve">Загальноосвітня школа І-ІІІ ступенів № 4 
Первомайської міської ради Харківської області
</v>
      </c>
      <c r="D19" s="12" t="str">
        <f>'ВХIДНІ ДАНІ'!F20</f>
        <v>школа</v>
      </c>
      <c r="E19" s="10">
        <f>'ВХIДНІ ДАНІ'!G20</f>
        <v>1975</v>
      </c>
      <c r="F19" s="13">
        <f>'ВХIДНІ ДАНІ'!H20</f>
        <v>5523</v>
      </c>
      <c r="G19" s="66">
        <f>'ВХIДНІ ДАНІ'!Q20</f>
        <v>446498.78</v>
      </c>
      <c r="H19" s="15">
        <f>'ВХIДНІ ДАНІ'!R20</f>
        <v>61101</v>
      </c>
    </row>
    <row r="20" spans="2:8" ht="66" x14ac:dyDescent="0.3">
      <c r="B20" s="10">
        <v>15</v>
      </c>
      <c r="C20" s="12" t="str">
        <f>'ВХIДНІ ДАНІ'!D21</f>
        <v xml:space="preserve">Первомайська загальноосвітня школа І- III ступенів  №5 Первомайської міської ради Харківської області </v>
      </c>
      <c r="D20" s="12" t="str">
        <f>'ВХIДНІ ДАНІ'!F21</f>
        <v>школа</v>
      </c>
      <c r="E20" s="10">
        <f>'ВХIДНІ ДАНІ'!G21</f>
        <v>1978</v>
      </c>
      <c r="F20" s="13">
        <f>'ВХIДНІ ДАНІ'!H21</f>
        <v>8053.7</v>
      </c>
      <c r="G20" s="66">
        <f>'ВХIДНІ ДАНІ'!Q21</f>
        <v>693723.68500000006</v>
      </c>
      <c r="H20" s="15">
        <f>'ВХIДНІ ДАНІ'!R21</f>
        <v>52789</v>
      </c>
    </row>
    <row r="21" spans="2:8" ht="79.2" x14ac:dyDescent="0.3">
      <c r="B21" s="10">
        <v>16</v>
      </c>
      <c r="C21" s="12" t="str">
        <f>'ВХIДНІ ДАНІ'!D22</f>
        <v xml:space="preserve">Первомайська загальноосвітня школа 
I- ІІІ ступенів  №6 Первомайської міської ради Харківської області
</v>
      </c>
      <c r="D21" s="12" t="str">
        <f>'ВХIДНІ ДАНІ'!F22</f>
        <v>школа</v>
      </c>
      <c r="E21" s="10">
        <f>'ВХIДНІ ДАНІ'!G22</f>
        <v>1983</v>
      </c>
      <c r="F21" s="13">
        <f>'ВХIДНІ ДАНІ'!H22</f>
        <v>8108.2</v>
      </c>
      <c r="G21" s="66">
        <f>'ВХIДНІ ДАНІ'!Q22</f>
        <v>803644.63</v>
      </c>
      <c r="H21" s="15">
        <f>'ВХIДНІ ДАНІ'!R22</f>
        <v>59872</v>
      </c>
    </row>
    <row r="22" spans="2:8" ht="66" x14ac:dyDescent="0.3">
      <c r="B22" s="10">
        <v>17</v>
      </c>
      <c r="C22" s="12" t="str">
        <f>'ВХIДНІ ДАНІ'!D23</f>
        <v>Первомайська загальноосвітня школа І-ІІІ ступенів №7 Первомайської міської ради Харківської області</v>
      </c>
      <c r="D22" s="12" t="str">
        <f>'ВХIДНІ ДАНІ'!F23</f>
        <v>школа</v>
      </c>
      <c r="E22" s="10">
        <f>'ВХIДНІ ДАНІ'!G23</f>
        <v>1988</v>
      </c>
      <c r="F22" s="13">
        <f>'ВХIДНІ ДАНІ'!H23</f>
        <v>9161.2000000000007</v>
      </c>
      <c r="G22" s="66">
        <f>'ВХIДНІ ДАНІ'!Q23</f>
        <v>834832.80099999998</v>
      </c>
      <c r="H22" s="15">
        <f>'ВХIДНІ ДАНІ'!R23</f>
        <v>37998</v>
      </c>
    </row>
    <row r="23" spans="2:8" ht="39.6" x14ac:dyDescent="0.3">
      <c r="B23" s="11">
        <v>18</v>
      </c>
      <c r="C23" s="12" t="str">
        <f>'ВХIДНІ ДАНІ'!D24</f>
        <v>Міжшкільний навчально-виробничий комбінат</v>
      </c>
      <c r="D23" s="12" t="str">
        <f>'ВХIДНІ ДАНІ'!F24</f>
        <v>заклад позашкільної освіти</v>
      </c>
      <c r="E23" s="10">
        <f>'ВХIДНІ ДАНІ'!G24</f>
        <v>1975</v>
      </c>
      <c r="F23" s="13">
        <f>'ВХIДНІ ДАНІ'!H24</f>
        <v>1280</v>
      </c>
      <c r="G23" s="66">
        <f>'ВХIДНІ ДАНІ'!Q24</f>
        <v>0</v>
      </c>
      <c r="H23" s="15">
        <f>'ВХIДНІ ДАНІ'!R24</f>
        <v>0</v>
      </c>
    </row>
    <row r="24" spans="2:8" ht="79.2" x14ac:dyDescent="0.3">
      <c r="B24" s="10">
        <v>19</v>
      </c>
      <c r="C24" s="12" t="str">
        <f>'ВХIДНІ ДАНІ'!D25</f>
        <v xml:space="preserve">Фізкультурно - оздоровчий комплекс "Ангар" Первомайської ДЮСШ Первомайської міської ради Харківської області </v>
      </c>
      <c r="D24" s="12" t="str">
        <f>'ВХIДНІ ДАНІ'!F25</f>
        <v>спортивна школа</v>
      </c>
      <c r="E24" s="10">
        <f>'ВХIДНІ ДАНІ'!G25</f>
        <v>2016</v>
      </c>
      <c r="F24" s="13">
        <f>'ВХIДНІ ДАНІ'!H25</f>
        <v>1269.8499999999999</v>
      </c>
      <c r="G24" s="66">
        <f>'ВХIДНІ ДАНІ'!Q25</f>
        <v>93737.8</v>
      </c>
      <c r="H24" s="15">
        <f>'ВХIДНІ ДАНІ'!R25</f>
        <v>15640</v>
      </c>
    </row>
    <row r="25" spans="2:8" ht="39.6" x14ac:dyDescent="0.3">
      <c r="B25" s="10">
        <v>20</v>
      </c>
      <c r="C25" s="12" t="str">
        <f>'ВХIДНІ ДАНІ'!D26</f>
        <v>КЗОЗ Первомайська центральна районна лікарня</v>
      </c>
      <c r="D25" s="12" t="str">
        <f>'ВХIДНІ ДАНІ'!F26</f>
        <v>лікарня</v>
      </c>
      <c r="E25" s="10">
        <f>'ВХIДНІ ДАНІ'!G26</f>
        <v>1969</v>
      </c>
      <c r="F25" s="13">
        <f>'ВХIДНІ ДАНІ'!H26</f>
        <v>306</v>
      </c>
      <c r="G25" s="66">
        <f>'ВХIДНІ ДАНІ'!Q26</f>
        <v>0</v>
      </c>
      <c r="H25" s="15">
        <f>'ВХIДНІ ДАНІ'!R26</f>
        <v>0</v>
      </c>
    </row>
    <row r="26" spans="2:8" ht="39.6" x14ac:dyDescent="0.3">
      <c r="B26" s="10">
        <v>21</v>
      </c>
      <c r="C26" s="12" t="str">
        <f>'ВХIДНІ ДАНІ'!D27</f>
        <v>КЗОЗ Первомайська центральна районна лікарня</v>
      </c>
      <c r="D26" s="12" t="str">
        <f>'ВХIДНІ ДАНІ'!F27</f>
        <v>лікарня</v>
      </c>
      <c r="E26" s="10">
        <f>'ВХIДНІ ДАНІ'!G27</f>
        <v>1978</v>
      </c>
      <c r="F26" s="13">
        <f>'ВХIДНІ ДАНІ'!H27</f>
        <v>7343</v>
      </c>
      <c r="G26" s="66">
        <f>'ВХIДНІ ДАНІ'!Q27</f>
        <v>1234804</v>
      </c>
      <c r="H26" s="15">
        <f>'ВХIДНІ ДАНІ'!R27</f>
        <v>168808</v>
      </c>
    </row>
    <row r="27" spans="2:8" ht="39.6" x14ac:dyDescent="0.3">
      <c r="B27" s="10">
        <v>22</v>
      </c>
      <c r="C27" s="12" t="str">
        <f>'ВХIДНІ ДАНІ'!D28</f>
        <v>КЗОЗ Первомайська центральна районна лікарня</v>
      </c>
      <c r="D27" s="12" t="str">
        <f>'ВХIДНІ ДАНІ'!F28</f>
        <v>лікарня</v>
      </c>
      <c r="E27" s="10">
        <f>'ВХIДНІ ДАНІ'!G28</f>
        <v>1969</v>
      </c>
      <c r="F27" s="13">
        <f>'ВХIДНІ ДАНІ'!H28</f>
        <v>3608</v>
      </c>
      <c r="G27" s="66">
        <f>'ВХIДНІ ДАНІ'!Q28</f>
        <v>606723.69999999995</v>
      </c>
      <c r="H27" s="15">
        <f>'ВХIДНІ ДАНІ'!R28</f>
        <v>161569.79999999999</v>
      </c>
    </row>
    <row r="28" spans="2:8" ht="39.6" x14ac:dyDescent="0.3">
      <c r="B28" s="10">
        <v>23</v>
      </c>
      <c r="C28" s="12" t="str">
        <f>'ВХIДНІ ДАНІ'!D29</f>
        <v>КЗОЗ Первомайська центральна районна лікарня</v>
      </c>
      <c r="D28" s="12" t="str">
        <f>'ВХIДНІ ДАНІ'!F29</f>
        <v>лікарня</v>
      </c>
      <c r="E28" s="10">
        <f>'ВХIДНІ ДАНІ'!G29</f>
        <v>1969</v>
      </c>
      <c r="F28" s="13">
        <f>'ВХIДНІ ДАНІ'!H29</f>
        <v>1321</v>
      </c>
      <c r="G28" s="66">
        <f>'ВХIДНІ ДАНІ'!Q29</f>
        <v>222140.3</v>
      </c>
      <c r="H28" s="15">
        <f>'ВХIДНІ ДАНІ'!R29</f>
        <v>59155.68</v>
      </c>
    </row>
    <row r="29" spans="2:8" ht="39.6" x14ac:dyDescent="0.3">
      <c r="B29" s="10">
        <v>24</v>
      </c>
      <c r="C29" s="12" t="str">
        <f>'ВХIДНІ ДАНІ'!D30</f>
        <v>КЗОЗ Первомайська центральна районна лікарня</v>
      </c>
      <c r="D29" s="12" t="str">
        <f>'ВХIДНІ ДАНІ'!F30</f>
        <v>лікарня</v>
      </c>
      <c r="E29" s="10">
        <f>'ВХIДНІ ДАНІ'!G30</f>
        <v>1969</v>
      </c>
      <c r="F29" s="13">
        <f>'ВХIДНІ ДАНІ'!H30</f>
        <v>464</v>
      </c>
      <c r="G29" s="66">
        <f>'ВХIДНІ ДАНІ'!Q30</f>
        <v>78026.559999999998</v>
      </c>
      <c r="H29" s="15">
        <f>'ВХIДНІ ДАНІ'!R30</f>
        <v>20778.38</v>
      </c>
    </row>
    <row r="30" spans="2:8" ht="39.6" x14ac:dyDescent="0.3">
      <c r="B30" s="10">
        <v>25</v>
      </c>
      <c r="C30" s="12" t="str">
        <f>'ВХIДНІ ДАНІ'!D31</f>
        <v>КЗОЗ Первомайська центральна районна лікарня</v>
      </c>
      <c r="D30" s="12" t="str">
        <f>'ВХIДНІ ДАНІ'!F31</f>
        <v>лікарня</v>
      </c>
      <c r="E30" s="10">
        <f>'ВХIДНІ ДАНІ'!G31</f>
        <v>1969</v>
      </c>
      <c r="F30" s="13">
        <f>'ВХIДНІ ДАНІ'!H31</f>
        <v>350</v>
      </c>
      <c r="G30" s="66">
        <f>'ВХIДНІ ДАНІ'!Q31</f>
        <v>0</v>
      </c>
      <c r="H30" s="15">
        <f>'ВХIДНІ ДАНІ'!R31</f>
        <v>0</v>
      </c>
    </row>
    <row r="31" spans="2:8" ht="39.6" x14ac:dyDescent="0.3">
      <c r="B31" s="10">
        <v>26</v>
      </c>
      <c r="C31" s="12" t="str">
        <f>'ВХIДНІ ДАНІ'!D32</f>
        <v>КЗОЗ Первомайська центральна районна лікарня</v>
      </c>
      <c r="D31" s="12" t="str">
        <f>'ВХIДНІ ДАНІ'!F32</f>
        <v>лікарня</v>
      </c>
      <c r="E31" s="10">
        <f>'ВХIДНІ ДАНІ'!G32</f>
        <v>1969</v>
      </c>
      <c r="F31" s="13">
        <f>'ВХIДНІ ДАНІ'!H32</f>
        <v>223</v>
      </c>
      <c r="G31" s="66">
        <f>'ВХIДНІ ДАНІ'!Q32</f>
        <v>37499.83</v>
      </c>
      <c r="H31" s="15">
        <f>'ВХIДНІ ДАНІ'!R32</f>
        <v>9986.1589999999997</v>
      </c>
    </row>
    <row r="32" spans="2:8" ht="39.6" x14ac:dyDescent="0.3">
      <c r="B32" s="10">
        <v>27</v>
      </c>
      <c r="C32" s="12" t="str">
        <f>'ВХIДНІ ДАНІ'!D33</f>
        <v>КЗОЗ Первомайська центральна районна лікарня</v>
      </c>
      <c r="D32" s="12" t="str">
        <f>'ВХIДНІ ДАНІ'!F33</f>
        <v>лікарня</v>
      </c>
      <c r="E32" s="10">
        <f>'ВХIДНІ ДАНІ'!G33</f>
        <v>1969</v>
      </c>
      <c r="F32" s="13">
        <f>'ВХIДНІ ДАНІ'!H33</f>
        <v>932</v>
      </c>
      <c r="G32" s="66">
        <f>'ВХIДНІ ДАНІ'!Q33</f>
        <v>73036.399999999994</v>
      </c>
      <c r="H32" s="15">
        <f>'ВХIДНІ ДАНІ'!R33</f>
        <v>1843</v>
      </c>
    </row>
    <row r="33" spans="2:8" ht="39.6" x14ac:dyDescent="0.3">
      <c r="B33" s="10">
        <v>28</v>
      </c>
      <c r="C33" s="12" t="str">
        <f>'ВХIДНІ ДАНІ'!D34</f>
        <v>Первомайська міська централізована бібліотечна система</v>
      </c>
      <c r="D33" s="12" t="str">
        <f>'ВХIДНІ ДАНІ'!F34</f>
        <v>бібліотека</v>
      </c>
      <c r="E33" s="10">
        <f>'ВХIДНІ ДАНІ'!G34</f>
        <v>1980</v>
      </c>
      <c r="F33" s="13">
        <f>'ВХIДНІ ДАНІ'!H34</f>
        <v>492</v>
      </c>
      <c r="G33" s="66">
        <f>'ВХIДНІ ДАНІ'!Q34</f>
        <v>124215.378</v>
      </c>
      <c r="H33" s="15">
        <f>'ВХIДНІ ДАНІ'!R34</f>
        <v>4653</v>
      </c>
    </row>
    <row r="34" spans="2:8" ht="26.4" x14ac:dyDescent="0.3">
      <c r="B34" s="10">
        <v>29</v>
      </c>
      <c r="C34" s="12" t="str">
        <f>'ВХIДНІ ДАНІ'!D35</f>
        <v>Первомайський краєзнавчий музей</v>
      </c>
      <c r="D34" s="12" t="str">
        <f>'ВХIДНІ ДАНІ'!F35</f>
        <v>музей</v>
      </c>
      <c r="E34" s="10">
        <f>'ВХIДНІ ДАНІ'!G35</f>
        <v>1977</v>
      </c>
      <c r="F34" s="13">
        <f>'ВХIДНІ ДАНІ'!H35</f>
        <v>720</v>
      </c>
      <c r="G34" s="66">
        <f>'ВХIДНІ ДАНІ'!Q35</f>
        <v>124215.378</v>
      </c>
      <c r="H34" s="15">
        <f>'ВХIДНІ ДАНІ'!R35</f>
        <v>4653</v>
      </c>
    </row>
    <row r="35" spans="2:8" ht="39.6" x14ac:dyDescent="0.3">
      <c r="B35" s="10">
        <v>30</v>
      </c>
      <c r="C35" s="12" t="str">
        <f>'ВХIДНІ ДАНІ'!D36</f>
        <v>Комунальний заклад «Первомайський міський Палац культури «Хімік»</v>
      </c>
      <c r="D35" s="12" t="str">
        <f>'ВХIДНІ ДАНІ'!F36</f>
        <v>будинок культури</v>
      </c>
      <c r="E35" s="10">
        <f>'ВХIДНІ ДАНІ'!G36</f>
        <v>1993</v>
      </c>
      <c r="F35" s="13">
        <f>'ВХIДНІ ДАНІ'!H36</f>
        <v>9204</v>
      </c>
      <c r="G35" s="66">
        <f>'ВХIДНІ ДАНІ'!Q36</f>
        <v>0</v>
      </c>
      <c r="H35" s="15">
        <f>'ВХIДНІ ДАНІ'!R36</f>
        <v>473</v>
      </c>
    </row>
    <row r="36" spans="2:8" ht="26.4" x14ac:dyDescent="0.3">
      <c r="B36" s="10">
        <v>31</v>
      </c>
      <c r="C36" s="12" t="str">
        <f>'ВХIДНІ ДАНІ'!D37</f>
        <v>Сівашський клуб</v>
      </c>
      <c r="D36" s="12" t="str">
        <f>'ВХIДНІ ДАНІ'!F37</f>
        <v>будинок культури</v>
      </c>
      <c r="E36" s="10">
        <f>'ВХIДНІ ДАНІ'!G37</f>
        <v>1969</v>
      </c>
      <c r="F36" s="13">
        <f>'ВХIДНІ ДАНІ'!H37</f>
        <v>270</v>
      </c>
      <c r="G36" s="66">
        <f>'ВХIДНІ ДАНІ'!Q37</f>
        <v>94842.65</v>
      </c>
      <c r="H36" s="15">
        <f>'ВХIДНІ ДАНІ'!R37</f>
        <v>11636</v>
      </c>
    </row>
    <row r="37" spans="2:8" ht="52.8" x14ac:dyDescent="0.3">
      <c r="B37" s="32">
        <v>32</v>
      </c>
      <c r="C37" s="12" t="str">
        <f>'ВХIДНІ ДАНІ'!D38</f>
        <v>Управління соціального захисту населення Первомайської міської ради</v>
      </c>
      <c r="D37" s="12" t="str">
        <f>'ВХIДНІ ДАНІ'!F38</f>
        <v>адміністративна будівля</v>
      </c>
      <c r="E37" s="10">
        <f>'ВХIДНІ ДАНІ'!G38</f>
        <v>1989</v>
      </c>
      <c r="F37" s="13">
        <f>'ВХIДНІ ДАНІ'!H38</f>
        <v>763.2</v>
      </c>
      <c r="G37" s="66">
        <f>'ВХIДНІ ДАНІ'!Q38</f>
        <v>0</v>
      </c>
      <c r="H37" s="15">
        <f>'ВХIДНІ ДАНІ'!R38</f>
        <v>0</v>
      </c>
    </row>
    <row r="38" spans="2:8" x14ac:dyDescent="0.3">
      <c r="B38" s="10">
        <v>33</v>
      </c>
      <c r="C38" s="12">
        <f>'ВХIДНІ ДАНІ'!D39</f>
        <v>0</v>
      </c>
      <c r="D38" s="12">
        <f>'ВХIДНІ ДАНІ'!F39</f>
        <v>0</v>
      </c>
      <c r="E38" s="10">
        <f>'ВХIДНІ ДАНІ'!G39</f>
        <v>0</v>
      </c>
      <c r="F38" s="13">
        <f>'ВХIДНІ ДАНІ'!H39</f>
        <v>0</v>
      </c>
      <c r="G38" s="66">
        <f>'ВХIДНІ ДАНІ'!Q39</f>
        <v>0</v>
      </c>
      <c r="H38" s="15">
        <f>'ВХIДНІ ДАНІ'!R39</f>
        <v>0</v>
      </c>
    </row>
    <row r="39" spans="2:8" x14ac:dyDescent="0.3">
      <c r="B39" s="32">
        <v>34</v>
      </c>
      <c r="C39" s="12">
        <f>'ВХIДНІ ДАНІ'!D40</f>
        <v>0</v>
      </c>
      <c r="D39" s="12">
        <f>'ВХIДНІ ДАНІ'!F40</f>
        <v>0</v>
      </c>
      <c r="E39" s="10">
        <f>'ВХIДНІ ДАНІ'!G40</f>
        <v>0</v>
      </c>
      <c r="F39" s="13">
        <f>'ВХIДНІ ДАНІ'!H40</f>
        <v>0</v>
      </c>
      <c r="G39" s="66">
        <f>'ВХIДНІ ДАНІ'!Q40</f>
        <v>0</v>
      </c>
      <c r="H39" s="15">
        <f>'ВХIДНІ ДАНІ'!R40</f>
        <v>0</v>
      </c>
    </row>
    <row r="40" spans="2:8" x14ac:dyDescent="0.3">
      <c r="B40" s="10">
        <v>35</v>
      </c>
      <c r="C40" s="12">
        <f>'ВХIДНІ ДАНІ'!D41</f>
        <v>0</v>
      </c>
      <c r="D40" s="12">
        <f>'ВХIДНІ ДАНІ'!F41</f>
        <v>0</v>
      </c>
      <c r="E40" s="10">
        <f>'ВХIДНІ ДАНІ'!G41</f>
        <v>0</v>
      </c>
      <c r="F40" s="13">
        <f>'ВХIДНІ ДАНІ'!H41</f>
        <v>0</v>
      </c>
      <c r="G40" s="66">
        <f>'ВХIДНІ ДАНІ'!Q41</f>
        <v>0</v>
      </c>
      <c r="H40" s="15">
        <f>'ВХIДНІ ДАНІ'!R41</f>
        <v>0</v>
      </c>
    </row>
    <row r="41" spans="2:8" x14ac:dyDescent="0.3">
      <c r="B41" s="32">
        <v>36</v>
      </c>
      <c r="C41" s="12">
        <f>'ВХIДНІ ДАНІ'!D42</f>
        <v>0</v>
      </c>
      <c r="D41" s="12">
        <f>'ВХIДНІ ДАНІ'!F42</f>
        <v>0</v>
      </c>
      <c r="E41" s="10">
        <f>'ВХIДНІ ДАНІ'!G42</f>
        <v>0</v>
      </c>
      <c r="F41" s="13">
        <f>'ВХIДНІ ДАНІ'!H42</f>
        <v>0</v>
      </c>
      <c r="G41" s="66">
        <f>'ВХIДНІ ДАНІ'!Q42</f>
        <v>0</v>
      </c>
      <c r="H41" s="15">
        <f>'ВХIДНІ ДАНІ'!R42</f>
        <v>0</v>
      </c>
    </row>
    <row r="42" spans="2:8" x14ac:dyDescent="0.3">
      <c r="B42" s="10">
        <v>37</v>
      </c>
      <c r="C42" s="12">
        <f>'ВХIДНІ ДАНІ'!D43</f>
        <v>0</v>
      </c>
      <c r="D42" s="12">
        <f>'ВХIДНІ ДАНІ'!F43</f>
        <v>0</v>
      </c>
      <c r="E42" s="10">
        <f>'ВХIДНІ ДАНІ'!G43</f>
        <v>0</v>
      </c>
      <c r="F42" s="13">
        <f>'ВХIДНІ ДАНІ'!H43</f>
        <v>0</v>
      </c>
      <c r="G42" s="66">
        <f>'ВХIДНІ ДАНІ'!Q43</f>
        <v>0</v>
      </c>
      <c r="H42" s="15">
        <f>'ВХIДНІ ДАНІ'!R43</f>
        <v>0</v>
      </c>
    </row>
    <row r="43" spans="2:8" x14ac:dyDescent="0.3">
      <c r="B43" s="32">
        <v>38</v>
      </c>
      <c r="C43" s="12">
        <f>'ВХIДНІ ДАНІ'!D44</f>
        <v>0</v>
      </c>
      <c r="D43" s="12">
        <f>'ВХIДНІ ДАНІ'!F44</f>
        <v>0</v>
      </c>
      <c r="E43" s="10">
        <f>'ВХIДНІ ДАНІ'!G44</f>
        <v>0</v>
      </c>
      <c r="F43" s="13">
        <f>'ВХIДНІ ДАНІ'!H44</f>
        <v>0</v>
      </c>
      <c r="G43" s="66">
        <f>'ВХIДНІ ДАНІ'!Q44</f>
        <v>0</v>
      </c>
      <c r="H43" s="15">
        <f>'ВХIДНІ ДАНІ'!R44</f>
        <v>0</v>
      </c>
    </row>
    <row r="44" spans="2:8" x14ac:dyDescent="0.3">
      <c r="B44" s="10">
        <v>39</v>
      </c>
      <c r="C44" s="12">
        <f>'ВХIДНІ ДАНІ'!D45</f>
        <v>0</v>
      </c>
      <c r="D44" s="12">
        <f>'ВХIДНІ ДАНІ'!F45</f>
        <v>0</v>
      </c>
      <c r="E44" s="10">
        <f>'ВХIДНІ ДАНІ'!G45</f>
        <v>0</v>
      </c>
      <c r="F44" s="13">
        <f>'ВХIДНІ ДАНІ'!H45</f>
        <v>0</v>
      </c>
      <c r="G44" s="66">
        <f>'ВХIДНІ ДАНІ'!Q45</f>
        <v>0</v>
      </c>
      <c r="H44" s="15">
        <f>'ВХIДНІ ДАНІ'!R45</f>
        <v>0</v>
      </c>
    </row>
    <row r="45" spans="2:8" x14ac:dyDescent="0.3">
      <c r="B45" s="32">
        <v>40</v>
      </c>
      <c r="C45" s="12">
        <f>'ВХIДНІ ДАНІ'!D46</f>
        <v>0</v>
      </c>
      <c r="D45" s="12">
        <f>'ВХIДНІ ДАНІ'!F46</f>
        <v>0</v>
      </c>
      <c r="E45" s="10">
        <f>'ВХIДНІ ДАНІ'!G46</f>
        <v>0</v>
      </c>
      <c r="F45" s="13">
        <f>'ВХIДНІ ДАНІ'!H46</f>
        <v>0</v>
      </c>
      <c r="G45" s="66">
        <f>'ВХIДНІ ДАНІ'!Q46</f>
        <v>0</v>
      </c>
      <c r="H45" s="15">
        <f>'ВХIДНІ ДАНІ'!R46</f>
        <v>0</v>
      </c>
    </row>
    <row r="46" spans="2:8" x14ac:dyDescent="0.3">
      <c r="B46" s="10">
        <v>41</v>
      </c>
      <c r="C46" s="12">
        <f>'ВХIДНІ ДАНІ'!D47</f>
        <v>0</v>
      </c>
      <c r="D46" s="12">
        <f>'ВХIДНІ ДАНІ'!F47</f>
        <v>0</v>
      </c>
      <c r="E46" s="10">
        <f>'ВХIДНІ ДАНІ'!G47</f>
        <v>0</v>
      </c>
      <c r="F46" s="13">
        <f>'ВХIДНІ ДАНІ'!H47</f>
        <v>0</v>
      </c>
      <c r="G46" s="66">
        <f>'ВХIДНІ ДАНІ'!Q47</f>
        <v>0</v>
      </c>
      <c r="H46" s="15">
        <f>'ВХIДНІ ДАНІ'!R47</f>
        <v>0</v>
      </c>
    </row>
    <row r="47" spans="2:8" x14ac:dyDescent="0.3">
      <c r="B47" s="32">
        <v>42</v>
      </c>
      <c r="C47" s="12">
        <f>'ВХIДНІ ДАНІ'!D48</f>
        <v>0</v>
      </c>
      <c r="D47" s="12">
        <f>'ВХIДНІ ДАНІ'!F48</f>
        <v>0</v>
      </c>
      <c r="E47" s="10">
        <f>'ВХIДНІ ДАНІ'!G48</f>
        <v>0</v>
      </c>
      <c r="F47" s="13">
        <f>'ВХIДНІ ДАНІ'!H48</f>
        <v>0</v>
      </c>
      <c r="G47" s="66">
        <f>'ВХIДНІ ДАНІ'!Q48</f>
        <v>0</v>
      </c>
      <c r="H47" s="15">
        <f>'ВХIДНІ ДАНІ'!R48</f>
        <v>0</v>
      </c>
    </row>
    <row r="48" spans="2:8" x14ac:dyDescent="0.3">
      <c r="B48" s="10">
        <v>43</v>
      </c>
      <c r="C48" s="12">
        <f>'ВХIДНІ ДАНІ'!D49</f>
        <v>0</v>
      </c>
      <c r="D48" s="12">
        <f>'ВХIДНІ ДАНІ'!F49</f>
        <v>0</v>
      </c>
      <c r="E48" s="10">
        <f>'ВХIДНІ ДАНІ'!G49</f>
        <v>0</v>
      </c>
      <c r="F48" s="13">
        <f>'ВХIДНІ ДАНІ'!H49</f>
        <v>0</v>
      </c>
      <c r="G48" s="66">
        <f>'ВХIДНІ ДАНІ'!Q49</f>
        <v>0</v>
      </c>
      <c r="H48" s="15">
        <f>'ВХIДНІ ДАНІ'!R49</f>
        <v>0</v>
      </c>
    </row>
    <row r="49" spans="2:8" x14ac:dyDescent="0.3">
      <c r="B49" s="32">
        <v>44</v>
      </c>
      <c r="C49" s="12">
        <f>'ВХIДНІ ДАНІ'!D50</f>
        <v>0</v>
      </c>
      <c r="D49" s="12">
        <f>'ВХIДНІ ДАНІ'!F50</f>
        <v>0</v>
      </c>
      <c r="E49" s="10">
        <f>'ВХIДНІ ДАНІ'!G50</f>
        <v>0</v>
      </c>
      <c r="F49" s="13">
        <f>'ВХIДНІ ДАНІ'!H50</f>
        <v>0</v>
      </c>
      <c r="G49" s="66">
        <f>'ВХIДНІ ДАНІ'!Q50</f>
        <v>0</v>
      </c>
      <c r="H49" s="15">
        <f>'ВХIДНІ ДАНІ'!R50</f>
        <v>0</v>
      </c>
    </row>
    <row r="50" spans="2:8" x14ac:dyDescent="0.3">
      <c r="B50" s="10">
        <v>45</v>
      </c>
      <c r="C50" s="12">
        <f>'ВХIДНІ ДАНІ'!D51</f>
        <v>0</v>
      </c>
      <c r="D50" s="12">
        <f>'ВХIДНІ ДАНІ'!F51</f>
        <v>0</v>
      </c>
      <c r="E50" s="10">
        <f>'ВХIДНІ ДАНІ'!G51</f>
        <v>0</v>
      </c>
      <c r="F50" s="13">
        <f>'ВХIДНІ ДАНІ'!H51</f>
        <v>0</v>
      </c>
      <c r="G50" s="66">
        <f>'ВХIДНІ ДАНІ'!Q51</f>
        <v>0</v>
      </c>
      <c r="H50" s="15">
        <f>'ВХIДНІ ДАНІ'!R51</f>
        <v>0</v>
      </c>
    </row>
    <row r="51" spans="2:8" x14ac:dyDescent="0.3">
      <c r="B51" s="32">
        <v>46</v>
      </c>
      <c r="C51" s="12">
        <f>'ВХIДНІ ДАНІ'!D52</f>
        <v>0</v>
      </c>
      <c r="D51" s="12">
        <f>'ВХIДНІ ДАНІ'!F52</f>
        <v>0</v>
      </c>
      <c r="E51" s="10">
        <f>'ВХIДНІ ДАНІ'!G52</f>
        <v>0</v>
      </c>
      <c r="F51" s="13">
        <f>'ВХIДНІ ДАНІ'!H52</f>
        <v>0</v>
      </c>
      <c r="G51" s="66">
        <f>'ВХIДНІ ДАНІ'!Q52</f>
        <v>0</v>
      </c>
      <c r="H51" s="15">
        <f>'ВХIДНІ ДАНІ'!R52</f>
        <v>0</v>
      </c>
    </row>
    <row r="52" spans="2:8" x14ac:dyDescent="0.3">
      <c r="B52" s="10">
        <v>47</v>
      </c>
      <c r="C52" s="12">
        <f>'ВХIДНІ ДАНІ'!D53</f>
        <v>0</v>
      </c>
      <c r="D52" s="12">
        <f>'ВХIДНІ ДАНІ'!F53</f>
        <v>0</v>
      </c>
      <c r="E52" s="10">
        <f>'ВХIДНІ ДАНІ'!G53</f>
        <v>0</v>
      </c>
      <c r="F52" s="13">
        <f>'ВХIДНІ ДАНІ'!H53</f>
        <v>0</v>
      </c>
      <c r="G52" s="66">
        <f>'ВХIДНІ ДАНІ'!Q53</f>
        <v>0</v>
      </c>
      <c r="H52" s="15">
        <f>'ВХIДНІ ДАНІ'!R53</f>
        <v>0</v>
      </c>
    </row>
    <row r="53" spans="2:8" x14ac:dyDescent="0.3">
      <c r="B53" s="32">
        <v>48</v>
      </c>
      <c r="C53" s="12">
        <f>'ВХIДНІ ДАНІ'!D54</f>
        <v>0</v>
      </c>
      <c r="D53" s="12">
        <f>'ВХIДНІ ДАНІ'!F54</f>
        <v>0</v>
      </c>
      <c r="E53" s="10">
        <f>'ВХIДНІ ДАНІ'!G54</f>
        <v>0</v>
      </c>
      <c r="F53" s="13">
        <f>'ВХIДНІ ДАНІ'!H54</f>
        <v>0</v>
      </c>
      <c r="G53" s="66">
        <f>'ВХIДНІ ДАНІ'!Q54</f>
        <v>0</v>
      </c>
      <c r="H53" s="15">
        <f>'ВХIДНІ ДАНІ'!R54</f>
        <v>0</v>
      </c>
    </row>
    <row r="54" spans="2:8" x14ac:dyDescent="0.3">
      <c r="B54" s="10">
        <v>49</v>
      </c>
      <c r="C54" s="12">
        <f>'ВХIДНІ ДАНІ'!D55</f>
        <v>0</v>
      </c>
      <c r="D54" s="12">
        <f>'ВХIДНІ ДАНІ'!F55</f>
        <v>0</v>
      </c>
      <c r="E54" s="10">
        <f>'ВХIДНІ ДАНІ'!G55</f>
        <v>0</v>
      </c>
      <c r="F54" s="13">
        <f>'ВХIДНІ ДАНІ'!H55</f>
        <v>0</v>
      </c>
      <c r="G54" s="66">
        <f>'ВХIДНІ ДАНІ'!Q55</f>
        <v>0</v>
      </c>
      <c r="H54" s="15">
        <f>'ВХIДНІ ДАНІ'!R55</f>
        <v>0</v>
      </c>
    </row>
    <row r="55" spans="2:8" x14ac:dyDescent="0.3">
      <c r="B55" s="32">
        <v>50</v>
      </c>
      <c r="C55" s="12">
        <f>'ВХIДНІ ДАНІ'!D56</f>
        <v>0</v>
      </c>
      <c r="D55" s="12">
        <f>'ВХIДНІ ДАНІ'!F56</f>
        <v>0</v>
      </c>
      <c r="E55" s="10">
        <f>'ВХIДНІ ДАНІ'!G56</f>
        <v>0</v>
      </c>
      <c r="F55" s="13">
        <f>'ВХIДНІ ДАНІ'!H56</f>
        <v>0</v>
      </c>
      <c r="G55" s="66">
        <f>'ВХIДНІ ДАНІ'!Q56</f>
        <v>0</v>
      </c>
      <c r="H55" s="15">
        <f>'ВХIДНІ ДАНІ'!R56</f>
        <v>0</v>
      </c>
    </row>
    <row r="56" spans="2:8" x14ac:dyDescent="0.3">
      <c r="B56" s="10">
        <v>51</v>
      </c>
      <c r="C56" s="12">
        <f>'ВХIДНІ ДАНІ'!D57</f>
        <v>0</v>
      </c>
      <c r="D56" s="12">
        <f>'ВХIДНІ ДАНІ'!F57</f>
        <v>0</v>
      </c>
      <c r="E56" s="10">
        <f>'ВХIДНІ ДАНІ'!G57</f>
        <v>0</v>
      </c>
      <c r="F56" s="13">
        <f>'ВХIДНІ ДАНІ'!H57</f>
        <v>0</v>
      </c>
      <c r="G56" s="66">
        <f>'ВХIДНІ ДАНІ'!Q57</f>
        <v>0</v>
      </c>
      <c r="H56" s="15">
        <f>'ВХIДНІ ДАНІ'!R57</f>
        <v>0</v>
      </c>
    </row>
    <row r="57" spans="2:8" x14ac:dyDescent="0.3">
      <c r="B57" s="32">
        <v>52</v>
      </c>
      <c r="C57" s="12">
        <f>'ВХIДНІ ДАНІ'!D58</f>
        <v>0</v>
      </c>
      <c r="D57" s="12">
        <f>'ВХIДНІ ДАНІ'!F58</f>
        <v>0</v>
      </c>
      <c r="E57" s="10">
        <f>'ВХIДНІ ДАНІ'!G58</f>
        <v>0</v>
      </c>
      <c r="F57" s="13">
        <f>'ВХIДНІ ДАНІ'!H58</f>
        <v>0</v>
      </c>
      <c r="G57" s="66">
        <f>'ВХIДНІ ДАНІ'!Q58</f>
        <v>0</v>
      </c>
      <c r="H57" s="15">
        <f>'ВХIДНІ ДАНІ'!R58</f>
        <v>0</v>
      </c>
    </row>
    <row r="58" spans="2:8" x14ac:dyDescent="0.3">
      <c r="B58" s="10">
        <v>53</v>
      </c>
      <c r="C58" s="12">
        <f>'ВХIДНІ ДАНІ'!D59</f>
        <v>0</v>
      </c>
      <c r="D58" s="12">
        <f>'ВХIДНІ ДАНІ'!F59</f>
        <v>0</v>
      </c>
      <c r="E58" s="10">
        <f>'ВХIДНІ ДАНІ'!G59</f>
        <v>0</v>
      </c>
      <c r="F58" s="13">
        <f>'ВХIДНІ ДАНІ'!H59</f>
        <v>0</v>
      </c>
      <c r="G58" s="66">
        <f>'ВХIДНІ ДАНІ'!Q59</f>
        <v>0</v>
      </c>
      <c r="H58" s="15">
        <f>'ВХIДНІ ДАНІ'!R59</f>
        <v>0</v>
      </c>
    </row>
    <row r="59" spans="2:8" x14ac:dyDescent="0.3">
      <c r="B59" s="32">
        <v>54</v>
      </c>
      <c r="C59" s="12">
        <f>'ВХIДНІ ДАНІ'!D60</f>
        <v>0</v>
      </c>
      <c r="D59" s="12">
        <f>'ВХIДНІ ДАНІ'!F60</f>
        <v>0</v>
      </c>
      <c r="E59" s="10">
        <f>'ВХIДНІ ДАНІ'!G60</f>
        <v>0</v>
      </c>
      <c r="F59" s="13">
        <f>'ВХIДНІ ДАНІ'!H60</f>
        <v>0</v>
      </c>
      <c r="G59" s="66">
        <f>'ВХIДНІ ДАНІ'!Q60</f>
        <v>0</v>
      </c>
      <c r="H59" s="15">
        <f>'ВХIДНІ ДАНІ'!R60</f>
        <v>0</v>
      </c>
    </row>
    <row r="60" spans="2:8" x14ac:dyDescent="0.3">
      <c r="B60" s="10">
        <v>55</v>
      </c>
      <c r="C60" s="12">
        <f>'ВХIДНІ ДАНІ'!D61</f>
        <v>0</v>
      </c>
      <c r="D60" s="12">
        <f>'ВХIДНІ ДАНІ'!F61</f>
        <v>0</v>
      </c>
      <c r="E60" s="10">
        <f>'ВХIДНІ ДАНІ'!G61</f>
        <v>0</v>
      </c>
      <c r="F60" s="13">
        <f>'ВХIДНІ ДАНІ'!H61</f>
        <v>0</v>
      </c>
      <c r="G60" s="66">
        <f>'ВХIДНІ ДАНІ'!Q61</f>
        <v>0</v>
      </c>
      <c r="H60" s="15">
        <f>'ВХIДНІ ДАНІ'!R61</f>
        <v>0</v>
      </c>
    </row>
    <row r="61" spans="2:8" x14ac:dyDescent="0.3">
      <c r="B61" s="32">
        <v>56</v>
      </c>
      <c r="C61" s="12">
        <f>'ВХIДНІ ДАНІ'!D62</f>
        <v>0</v>
      </c>
      <c r="D61" s="12">
        <f>'ВХIДНІ ДАНІ'!F62</f>
        <v>0</v>
      </c>
      <c r="E61" s="10">
        <f>'ВХIДНІ ДАНІ'!G62</f>
        <v>0</v>
      </c>
      <c r="F61" s="13">
        <f>'ВХIДНІ ДАНІ'!H62</f>
        <v>0</v>
      </c>
      <c r="G61" s="66">
        <f>'ВХIДНІ ДАНІ'!Q62</f>
        <v>0</v>
      </c>
      <c r="H61" s="15">
        <f>'ВХIДНІ ДАНІ'!R62</f>
        <v>0</v>
      </c>
    </row>
    <row r="62" spans="2:8" x14ac:dyDescent="0.3">
      <c r="B62" s="10">
        <v>57</v>
      </c>
      <c r="C62" s="12">
        <f>'ВХIДНІ ДАНІ'!D63</f>
        <v>0</v>
      </c>
      <c r="D62" s="12">
        <f>'ВХIДНІ ДАНІ'!F63</f>
        <v>0</v>
      </c>
      <c r="E62" s="10">
        <f>'ВХIДНІ ДАНІ'!G63</f>
        <v>0</v>
      </c>
      <c r="F62" s="13">
        <f>'ВХIДНІ ДАНІ'!H63</f>
        <v>0</v>
      </c>
      <c r="G62" s="66">
        <f>'ВХIДНІ ДАНІ'!Q63</f>
        <v>0</v>
      </c>
      <c r="H62" s="15">
        <f>'ВХIДНІ ДАНІ'!R63</f>
        <v>0</v>
      </c>
    </row>
    <row r="63" spans="2:8" x14ac:dyDescent="0.3">
      <c r="B63" s="32">
        <v>58</v>
      </c>
      <c r="C63" s="12">
        <f>'ВХIДНІ ДАНІ'!D64</f>
        <v>0</v>
      </c>
      <c r="D63" s="12">
        <f>'ВХIДНІ ДАНІ'!F64</f>
        <v>0</v>
      </c>
      <c r="E63" s="10">
        <f>'ВХIДНІ ДАНІ'!G64</f>
        <v>0</v>
      </c>
      <c r="F63" s="13">
        <f>'ВХIДНІ ДАНІ'!H64</f>
        <v>0</v>
      </c>
      <c r="G63" s="66">
        <f>'ВХIДНІ ДАНІ'!Q64</f>
        <v>0</v>
      </c>
      <c r="H63" s="15">
        <f>'ВХIДНІ ДАНІ'!R64</f>
        <v>0</v>
      </c>
    </row>
    <row r="64" spans="2:8" x14ac:dyDescent="0.3">
      <c r="B64" s="10">
        <v>59</v>
      </c>
      <c r="C64" s="12">
        <f>'ВХIДНІ ДАНІ'!D65</f>
        <v>0</v>
      </c>
      <c r="D64" s="12">
        <f>'ВХIДНІ ДАНІ'!F65</f>
        <v>0</v>
      </c>
      <c r="E64" s="10">
        <f>'ВХIДНІ ДАНІ'!G65</f>
        <v>0</v>
      </c>
      <c r="F64" s="13">
        <f>'ВХIДНІ ДАНІ'!H65</f>
        <v>0</v>
      </c>
      <c r="G64" s="66">
        <f>'ВХIДНІ ДАНІ'!Q65</f>
        <v>0</v>
      </c>
      <c r="H64" s="15">
        <f>'ВХIДНІ ДАНІ'!R65</f>
        <v>0</v>
      </c>
    </row>
    <row r="65" spans="2:8" x14ac:dyDescent="0.3">
      <c r="B65" s="32">
        <v>60</v>
      </c>
      <c r="C65" s="12">
        <f>'ВХIДНІ ДАНІ'!D66</f>
        <v>0</v>
      </c>
      <c r="D65" s="12">
        <f>'ВХIДНІ ДАНІ'!F66</f>
        <v>0</v>
      </c>
      <c r="E65" s="10">
        <f>'ВХIДНІ ДАНІ'!G66</f>
        <v>0</v>
      </c>
      <c r="F65" s="13">
        <f>'ВХIДНІ ДАНІ'!H66</f>
        <v>0</v>
      </c>
      <c r="G65" s="66">
        <f>'ВХIДНІ ДАНІ'!Q66</f>
        <v>0</v>
      </c>
      <c r="H65" s="15">
        <f>'ВХIДНІ ДАНІ'!R66</f>
        <v>0</v>
      </c>
    </row>
    <row r="66" spans="2:8" x14ac:dyDescent="0.3">
      <c r="B66" s="10">
        <v>61</v>
      </c>
      <c r="C66" s="12">
        <f>'ВХIДНІ ДАНІ'!D67</f>
        <v>0</v>
      </c>
      <c r="D66" s="12">
        <f>'ВХIДНІ ДАНІ'!F67</f>
        <v>0</v>
      </c>
      <c r="E66" s="10">
        <f>'ВХIДНІ ДАНІ'!G67</f>
        <v>0</v>
      </c>
      <c r="F66" s="13">
        <f>'ВХIДНІ ДАНІ'!H67</f>
        <v>0</v>
      </c>
      <c r="G66" s="66">
        <f>'ВХIДНІ ДАНІ'!Q67</f>
        <v>0</v>
      </c>
      <c r="H66" s="15">
        <f>'ВХIДНІ ДАНІ'!R67</f>
        <v>0</v>
      </c>
    </row>
    <row r="67" spans="2:8" x14ac:dyDescent="0.3">
      <c r="B67" s="32">
        <v>62</v>
      </c>
      <c r="C67" s="12">
        <f>'ВХIДНІ ДАНІ'!D68</f>
        <v>0</v>
      </c>
      <c r="D67" s="12">
        <f>'ВХIДНІ ДАНІ'!F68</f>
        <v>0</v>
      </c>
      <c r="E67" s="10">
        <f>'ВХIДНІ ДАНІ'!G68</f>
        <v>0</v>
      </c>
      <c r="F67" s="13">
        <f>'ВХIДНІ ДАНІ'!H68</f>
        <v>0</v>
      </c>
      <c r="G67" s="66">
        <f>'ВХIДНІ ДАНІ'!Q68</f>
        <v>0</v>
      </c>
      <c r="H67" s="15">
        <f>'ВХIДНІ ДАНІ'!R68</f>
        <v>0</v>
      </c>
    </row>
    <row r="68" spans="2:8" x14ac:dyDescent="0.3">
      <c r="B68" s="10">
        <v>63</v>
      </c>
      <c r="C68" s="12">
        <f>'ВХIДНІ ДАНІ'!D69</f>
        <v>0</v>
      </c>
      <c r="D68" s="12">
        <f>'ВХIДНІ ДАНІ'!F69</f>
        <v>0</v>
      </c>
      <c r="E68" s="10">
        <f>'ВХIДНІ ДАНІ'!G69</f>
        <v>0</v>
      </c>
      <c r="F68" s="13">
        <f>'ВХIДНІ ДАНІ'!H69</f>
        <v>0</v>
      </c>
      <c r="G68" s="66">
        <f>'ВХIДНІ ДАНІ'!Q69</f>
        <v>0</v>
      </c>
      <c r="H68" s="15">
        <f>'ВХIДНІ ДАНІ'!R69</f>
        <v>0</v>
      </c>
    </row>
    <row r="69" spans="2:8" x14ac:dyDescent="0.3">
      <c r="B69" s="32">
        <v>64</v>
      </c>
      <c r="C69" s="12">
        <f>'ВХIДНІ ДАНІ'!D70</f>
        <v>0</v>
      </c>
      <c r="D69" s="12">
        <f>'ВХIДНІ ДАНІ'!F70</f>
        <v>0</v>
      </c>
      <c r="E69" s="10">
        <f>'ВХIДНІ ДАНІ'!G70</f>
        <v>0</v>
      </c>
      <c r="F69" s="13">
        <f>'ВХIДНІ ДАНІ'!H70</f>
        <v>0</v>
      </c>
      <c r="G69" s="66">
        <f>'ВХIДНІ ДАНІ'!Q70</f>
        <v>0</v>
      </c>
      <c r="H69" s="15">
        <f>'ВХIДНІ ДАНІ'!R70</f>
        <v>0</v>
      </c>
    </row>
    <row r="70" spans="2:8" x14ac:dyDescent="0.3">
      <c r="B70" s="10">
        <v>65</v>
      </c>
      <c r="C70" s="12">
        <f>'ВХIДНІ ДАНІ'!D71</f>
        <v>0</v>
      </c>
      <c r="D70" s="12">
        <f>'ВХIДНІ ДАНІ'!F71</f>
        <v>0</v>
      </c>
      <c r="E70" s="10">
        <f>'ВХIДНІ ДАНІ'!G71</f>
        <v>0</v>
      </c>
      <c r="F70" s="13">
        <f>'ВХIДНІ ДАНІ'!H71</f>
        <v>0</v>
      </c>
      <c r="G70" s="66">
        <f>'ВХIДНІ ДАНІ'!Q71</f>
        <v>0</v>
      </c>
      <c r="H70" s="15">
        <f>'ВХIДНІ ДАНІ'!R71</f>
        <v>0</v>
      </c>
    </row>
    <row r="71" spans="2:8" x14ac:dyDescent="0.3">
      <c r="B71" s="32">
        <v>66</v>
      </c>
      <c r="C71" s="12">
        <f>'ВХIДНІ ДАНІ'!D72</f>
        <v>0</v>
      </c>
      <c r="D71" s="12">
        <f>'ВХIДНІ ДАНІ'!F72</f>
        <v>0</v>
      </c>
      <c r="E71" s="10">
        <f>'ВХIДНІ ДАНІ'!G72</f>
        <v>0</v>
      </c>
      <c r="F71" s="13">
        <f>'ВХIДНІ ДАНІ'!H72</f>
        <v>0</v>
      </c>
      <c r="G71" s="66">
        <f>'ВХIДНІ ДАНІ'!Q72</f>
        <v>0</v>
      </c>
      <c r="H71" s="15">
        <f>'ВХIДНІ ДАНІ'!R72</f>
        <v>0</v>
      </c>
    </row>
    <row r="72" spans="2:8" x14ac:dyDescent="0.3">
      <c r="B72" s="10">
        <v>67</v>
      </c>
      <c r="C72" s="12">
        <f>'ВХIДНІ ДАНІ'!D73</f>
        <v>0</v>
      </c>
      <c r="D72" s="12">
        <f>'ВХIДНІ ДАНІ'!F73</f>
        <v>0</v>
      </c>
      <c r="E72" s="10">
        <f>'ВХIДНІ ДАНІ'!G73</f>
        <v>0</v>
      </c>
      <c r="F72" s="13">
        <f>'ВХIДНІ ДАНІ'!H73</f>
        <v>0</v>
      </c>
      <c r="G72" s="66">
        <f>'ВХIДНІ ДАНІ'!Q73</f>
        <v>0</v>
      </c>
      <c r="H72" s="15">
        <f>'ВХIДНІ ДАНІ'!R73</f>
        <v>0</v>
      </c>
    </row>
    <row r="73" spans="2:8" x14ac:dyDescent="0.3">
      <c r="B73" s="32">
        <v>68</v>
      </c>
      <c r="C73" s="12">
        <f>'ВХIДНІ ДАНІ'!D74</f>
        <v>0</v>
      </c>
      <c r="D73" s="12">
        <f>'ВХIДНІ ДАНІ'!F74</f>
        <v>0</v>
      </c>
      <c r="E73" s="10">
        <f>'ВХIДНІ ДАНІ'!G74</f>
        <v>0</v>
      </c>
      <c r="F73" s="13">
        <f>'ВХIДНІ ДАНІ'!H74</f>
        <v>0</v>
      </c>
      <c r="G73" s="66">
        <f>'ВХIДНІ ДАНІ'!Q74</f>
        <v>0</v>
      </c>
      <c r="H73" s="15">
        <f>'ВХIДНІ ДАНІ'!R74</f>
        <v>0</v>
      </c>
    </row>
    <row r="74" spans="2:8" x14ac:dyDescent="0.3">
      <c r="B74" s="10">
        <v>69</v>
      </c>
      <c r="C74" s="12">
        <f>'ВХIДНІ ДАНІ'!D75</f>
        <v>0</v>
      </c>
      <c r="D74" s="12">
        <f>'ВХIДНІ ДАНІ'!F75</f>
        <v>0</v>
      </c>
      <c r="E74" s="10">
        <f>'ВХIДНІ ДАНІ'!G75</f>
        <v>0</v>
      </c>
      <c r="F74" s="13">
        <f>'ВХIДНІ ДАНІ'!H75</f>
        <v>0</v>
      </c>
      <c r="G74" s="66">
        <f>'ВХIДНІ ДАНІ'!Q75</f>
        <v>0</v>
      </c>
      <c r="H74" s="15">
        <f>'ВХIДНІ ДАНІ'!R75</f>
        <v>0</v>
      </c>
    </row>
    <row r="75" spans="2:8" x14ac:dyDescent="0.3">
      <c r="B75" s="32">
        <v>70</v>
      </c>
      <c r="C75" s="12">
        <f>'ВХIДНІ ДАНІ'!D76</f>
        <v>0</v>
      </c>
      <c r="D75" s="12">
        <f>'ВХIДНІ ДАНІ'!F76</f>
        <v>0</v>
      </c>
      <c r="E75" s="10">
        <f>'ВХIДНІ ДАНІ'!G76</f>
        <v>0</v>
      </c>
      <c r="F75" s="13">
        <f>'ВХIДНІ ДАНІ'!H76</f>
        <v>0</v>
      </c>
      <c r="G75" s="66">
        <f>'ВХIДНІ ДАНІ'!Q76</f>
        <v>0</v>
      </c>
      <c r="H75" s="15">
        <f>'ВХIДНІ ДАНІ'!R76</f>
        <v>0</v>
      </c>
    </row>
    <row r="76" spans="2:8" x14ac:dyDescent="0.3">
      <c r="B76" s="10">
        <v>71</v>
      </c>
      <c r="C76" s="12">
        <f>'ВХIДНІ ДАНІ'!D77</f>
        <v>0</v>
      </c>
      <c r="D76" s="12">
        <f>'ВХIДНІ ДАНІ'!F77</f>
        <v>0</v>
      </c>
      <c r="E76" s="10">
        <f>'ВХIДНІ ДАНІ'!G77</f>
        <v>0</v>
      </c>
      <c r="F76" s="13">
        <f>'ВХIДНІ ДАНІ'!H77</f>
        <v>0</v>
      </c>
      <c r="G76" s="66">
        <f>'ВХIДНІ ДАНІ'!Q77</f>
        <v>0</v>
      </c>
      <c r="H76" s="15">
        <f>'ВХIДНІ ДАНІ'!R77</f>
        <v>0</v>
      </c>
    </row>
    <row r="77" spans="2:8" x14ac:dyDescent="0.3">
      <c r="B77" s="32">
        <v>72</v>
      </c>
      <c r="C77" s="12">
        <f>'ВХIДНІ ДАНІ'!D78</f>
        <v>0</v>
      </c>
      <c r="D77" s="12">
        <f>'ВХIДНІ ДАНІ'!F78</f>
        <v>0</v>
      </c>
      <c r="E77" s="10">
        <f>'ВХIДНІ ДАНІ'!G78</f>
        <v>0</v>
      </c>
      <c r="F77" s="13">
        <f>'ВХIДНІ ДАНІ'!H78</f>
        <v>0</v>
      </c>
      <c r="G77" s="66">
        <f>'ВХIДНІ ДАНІ'!Q78</f>
        <v>0</v>
      </c>
      <c r="H77" s="15">
        <f>'ВХIДНІ ДАНІ'!R78</f>
        <v>0</v>
      </c>
    </row>
    <row r="78" spans="2:8" x14ac:dyDescent="0.3">
      <c r="B78" s="10">
        <v>73</v>
      </c>
      <c r="C78" s="12">
        <f>'ВХIДНІ ДАНІ'!D79</f>
        <v>0</v>
      </c>
      <c r="D78" s="12">
        <f>'ВХIДНІ ДАНІ'!F79</f>
        <v>0</v>
      </c>
      <c r="E78" s="10">
        <f>'ВХIДНІ ДАНІ'!G79</f>
        <v>0</v>
      </c>
      <c r="F78" s="13">
        <f>'ВХIДНІ ДАНІ'!H79</f>
        <v>0</v>
      </c>
      <c r="G78" s="66">
        <f>'ВХIДНІ ДАНІ'!Q79</f>
        <v>0</v>
      </c>
      <c r="H78" s="15">
        <f>'ВХIДНІ ДАНІ'!R79</f>
        <v>0</v>
      </c>
    </row>
    <row r="79" spans="2:8" x14ac:dyDescent="0.3">
      <c r="B79" s="32">
        <v>74</v>
      </c>
      <c r="C79" s="12">
        <f>'ВХIДНІ ДАНІ'!D80</f>
        <v>0</v>
      </c>
      <c r="D79" s="12">
        <f>'ВХIДНІ ДАНІ'!F80</f>
        <v>0</v>
      </c>
      <c r="E79" s="10">
        <f>'ВХIДНІ ДАНІ'!G80</f>
        <v>0</v>
      </c>
      <c r="F79" s="13">
        <f>'ВХIДНІ ДАНІ'!H80</f>
        <v>0</v>
      </c>
      <c r="G79" s="66">
        <f>'ВХIДНІ ДАНІ'!Q80</f>
        <v>0</v>
      </c>
      <c r="H79" s="15">
        <f>'ВХIДНІ ДАНІ'!R80</f>
        <v>0</v>
      </c>
    </row>
    <row r="80" spans="2:8" x14ac:dyDescent="0.3">
      <c r="B80" s="10">
        <v>75</v>
      </c>
      <c r="C80" s="12">
        <f>'ВХIДНІ ДАНІ'!D81</f>
        <v>0</v>
      </c>
      <c r="D80" s="12">
        <f>'ВХIДНІ ДАНІ'!F81</f>
        <v>0</v>
      </c>
      <c r="E80" s="10">
        <f>'ВХIДНІ ДАНІ'!G81</f>
        <v>0</v>
      </c>
      <c r="F80" s="13">
        <f>'ВХIДНІ ДАНІ'!H81</f>
        <v>0</v>
      </c>
      <c r="G80" s="66">
        <f>'ВХIДНІ ДАНІ'!Q81</f>
        <v>0</v>
      </c>
      <c r="H80" s="15">
        <f>'ВХIДНІ ДАНІ'!R81</f>
        <v>0</v>
      </c>
    </row>
    <row r="81" spans="2:8" x14ac:dyDescent="0.3">
      <c r="B81" s="32">
        <v>76</v>
      </c>
      <c r="C81" s="12">
        <f>'ВХIДНІ ДАНІ'!D82</f>
        <v>0</v>
      </c>
      <c r="D81" s="12">
        <f>'ВХIДНІ ДАНІ'!F82</f>
        <v>0</v>
      </c>
      <c r="E81" s="10">
        <f>'ВХIДНІ ДАНІ'!G82</f>
        <v>0</v>
      </c>
      <c r="F81" s="13">
        <f>'ВХIДНІ ДАНІ'!H82</f>
        <v>0</v>
      </c>
      <c r="G81" s="66">
        <f>'ВХIДНІ ДАНІ'!Q82</f>
        <v>0</v>
      </c>
      <c r="H81" s="15">
        <f>'ВХIДНІ ДАНІ'!R82</f>
        <v>0</v>
      </c>
    </row>
    <row r="82" spans="2:8" x14ac:dyDescent="0.3">
      <c r="B82" s="10">
        <v>77</v>
      </c>
      <c r="C82" s="12">
        <f>'ВХIДНІ ДАНІ'!D83</f>
        <v>0</v>
      </c>
      <c r="D82" s="12">
        <f>'ВХIДНІ ДАНІ'!F83</f>
        <v>0</v>
      </c>
      <c r="E82" s="10">
        <f>'ВХIДНІ ДАНІ'!G83</f>
        <v>0</v>
      </c>
      <c r="F82" s="13">
        <f>'ВХIДНІ ДАНІ'!H83</f>
        <v>0</v>
      </c>
      <c r="G82" s="66">
        <f>'ВХIДНІ ДАНІ'!Q83</f>
        <v>0</v>
      </c>
      <c r="H82" s="15">
        <f>'ВХIДНІ ДАНІ'!R83</f>
        <v>0</v>
      </c>
    </row>
    <row r="83" spans="2:8" x14ac:dyDescent="0.3">
      <c r="B83" s="32">
        <v>78</v>
      </c>
      <c r="C83" s="12">
        <f>'ВХIДНІ ДАНІ'!D84</f>
        <v>0</v>
      </c>
      <c r="D83" s="12">
        <f>'ВХIДНІ ДАНІ'!F84</f>
        <v>0</v>
      </c>
      <c r="E83" s="10">
        <f>'ВХIДНІ ДАНІ'!G84</f>
        <v>0</v>
      </c>
      <c r="F83" s="13">
        <f>'ВХIДНІ ДАНІ'!H84</f>
        <v>0</v>
      </c>
      <c r="G83" s="66">
        <f>'ВХIДНІ ДАНІ'!Q84</f>
        <v>0</v>
      </c>
      <c r="H83" s="15">
        <f>'ВХIДНІ ДАНІ'!R84</f>
        <v>0</v>
      </c>
    </row>
    <row r="84" spans="2:8" x14ac:dyDescent="0.3">
      <c r="B84" s="10">
        <v>79</v>
      </c>
      <c r="C84" s="12">
        <f>'ВХIДНІ ДАНІ'!D85</f>
        <v>0</v>
      </c>
      <c r="D84" s="12">
        <f>'ВХIДНІ ДАНІ'!F85</f>
        <v>0</v>
      </c>
      <c r="E84" s="10">
        <f>'ВХIДНІ ДАНІ'!G85</f>
        <v>0</v>
      </c>
      <c r="F84" s="13">
        <f>'ВХIДНІ ДАНІ'!H85</f>
        <v>0</v>
      </c>
      <c r="G84" s="66">
        <f>'ВХIДНІ ДАНІ'!Q85</f>
        <v>0</v>
      </c>
      <c r="H84" s="15">
        <f>'ВХIДНІ ДАНІ'!R85</f>
        <v>0</v>
      </c>
    </row>
    <row r="85" spans="2:8" x14ac:dyDescent="0.3">
      <c r="B85" s="32">
        <v>80</v>
      </c>
      <c r="C85" s="12">
        <f>'ВХIДНІ ДАНІ'!D86</f>
        <v>0</v>
      </c>
      <c r="D85" s="12">
        <f>'ВХIДНІ ДАНІ'!F86</f>
        <v>0</v>
      </c>
      <c r="E85" s="10">
        <f>'ВХIДНІ ДАНІ'!G86</f>
        <v>0</v>
      </c>
      <c r="F85" s="13">
        <f>'ВХIДНІ ДАНІ'!H86</f>
        <v>0</v>
      </c>
      <c r="G85" s="66">
        <f>'ВХIДНІ ДАНІ'!Q86</f>
        <v>0</v>
      </c>
      <c r="H85" s="15">
        <f>'ВХIДНІ ДАНІ'!R86</f>
        <v>0</v>
      </c>
    </row>
    <row r="86" spans="2:8" x14ac:dyDescent="0.3">
      <c r="B86" s="10">
        <v>81</v>
      </c>
      <c r="C86" s="12">
        <f>'ВХIДНІ ДАНІ'!D87</f>
        <v>0</v>
      </c>
      <c r="D86" s="12">
        <f>'ВХIДНІ ДАНІ'!F87</f>
        <v>0</v>
      </c>
      <c r="E86" s="10">
        <f>'ВХIДНІ ДАНІ'!G87</f>
        <v>0</v>
      </c>
      <c r="F86" s="13">
        <f>'ВХIДНІ ДАНІ'!H87</f>
        <v>0</v>
      </c>
      <c r="G86" s="66">
        <f>'ВХIДНІ ДАНІ'!Q87</f>
        <v>0</v>
      </c>
      <c r="H86" s="15">
        <f>'ВХIДНІ ДАНІ'!R87</f>
        <v>0</v>
      </c>
    </row>
    <row r="87" spans="2:8" x14ac:dyDescent="0.3">
      <c r="B87" s="32">
        <v>82</v>
      </c>
      <c r="C87" s="12">
        <f>'ВХIДНІ ДАНІ'!D88</f>
        <v>0</v>
      </c>
      <c r="D87" s="12">
        <f>'ВХIДНІ ДАНІ'!F88</f>
        <v>0</v>
      </c>
      <c r="E87" s="10">
        <f>'ВХIДНІ ДАНІ'!G88</f>
        <v>0</v>
      </c>
      <c r="F87" s="13">
        <f>'ВХIДНІ ДАНІ'!H88</f>
        <v>0</v>
      </c>
      <c r="G87" s="66">
        <f>'ВХIДНІ ДАНІ'!Q88</f>
        <v>0</v>
      </c>
      <c r="H87" s="15">
        <f>'ВХIДНІ ДАНІ'!R88</f>
        <v>0</v>
      </c>
    </row>
    <row r="88" spans="2:8" x14ac:dyDescent="0.3">
      <c r="B88" s="10">
        <v>83</v>
      </c>
      <c r="C88" s="12">
        <f>'ВХIДНІ ДАНІ'!D89</f>
        <v>0</v>
      </c>
      <c r="D88" s="12">
        <f>'ВХIДНІ ДАНІ'!F89</f>
        <v>0</v>
      </c>
      <c r="E88" s="10">
        <f>'ВХIДНІ ДАНІ'!G89</f>
        <v>0</v>
      </c>
      <c r="F88" s="13">
        <f>'ВХIДНІ ДАНІ'!H89</f>
        <v>0</v>
      </c>
      <c r="G88" s="66">
        <f>'ВХIДНІ ДАНІ'!Q89</f>
        <v>0</v>
      </c>
      <c r="H88" s="15">
        <f>'ВХIДНІ ДАНІ'!R89</f>
        <v>0</v>
      </c>
    </row>
    <row r="89" spans="2:8" x14ac:dyDescent="0.3">
      <c r="B89" s="32">
        <v>84</v>
      </c>
      <c r="C89" s="12">
        <f>'ВХIДНІ ДАНІ'!D90</f>
        <v>0</v>
      </c>
      <c r="D89" s="12">
        <f>'ВХIДНІ ДАНІ'!F90</f>
        <v>0</v>
      </c>
      <c r="E89" s="10">
        <f>'ВХIДНІ ДАНІ'!G90</f>
        <v>0</v>
      </c>
      <c r="F89" s="13">
        <f>'ВХIДНІ ДАНІ'!H90</f>
        <v>0</v>
      </c>
      <c r="G89" s="66">
        <f>'ВХIДНІ ДАНІ'!Q90</f>
        <v>0</v>
      </c>
      <c r="H89" s="15">
        <f>'ВХIДНІ ДАНІ'!R90</f>
        <v>0</v>
      </c>
    </row>
    <row r="90" spans="2:8" x14ac:dyDescent="0.3">
      <c r="B90" s="10">
        <v>85</v>
      </c>
      <c r="C90" s="12">
        <f>'ВХIДНІ ДАНІ'!D91</f>
        <v>0</v>
      </c>
      <c r="D90" s="12">
        <f>'ВХIДНІ ДАНІ'!F91</f>
        <v>0</v>
      </c>
      <c r="E90" s="10">
        <f>'ВХIДНІ ДАНІ'!G91</f>
        <v>0</v>
      </c>
      <c r="F90" s="13">
        <f>'ВХIДНІ ДАНІ'!H91</f>
        <v>0</v>
      </c>
      <c r="G90" s="66">
        <f>'ВХIДНІ ДАНІ'!Q91</f>
        <v>0</v>
      </c>
      <c r="H90" s="15">
        <f>'ВХIДНІ ДАНІ'!R91</f>
        <v>0</v>
      </c>
    </row>
    <row r="91" spans="2:8" x14ac:dyDescent="0.3">
      <c r="B91" s="32">
        <v>86</v>
      </c>
      <c r="C91" s="12">
        <f>'ВХIДНІ ДАНІ'!D92</f>
        <v>0</v>
      </c>
      <c r="D91" s="12">
        <f>'ВХIДНІ ДАНІ'!F92</f>
        <v>0</v>
      </c>
      <c r="E91" s="10">
        <f>'ВХIДНІ ДАНІ'!G92</f>
        <v>0</v>
      </c>
      <c r="F91" s="13">
        <f>'ВХIДНІ ДАНІ'!H92</f>
        <v>0</v>
      </c>
      <c r="G91" s="66">
        <f>'ВХIДНІ ДАНІ'!Q92</f>
        <v>0</v>
      </c>
      <c r="H91" s="15">
        <f>'ВХIДНІ ДАНІ'!R92</f>
        <v>0</v>
      </c>
    </row>
    <row r="92" spans="2:8" x14ac:dyDescent="0.3">
      <c r="B92" s="10">
        <v>87</v>
      </c>
      <c r="C92" s="12">
        <f>'ВХIДНІ ДАНІ'!D93</f>
        <v>0</v>
      </c>
      <c r="D92" s="12">
        <f>'ВХIДНІ ДАНІ'!F93</f>
        <v>0</v>
      </c>
      <c r="E92" s="10">
        <f>'ВХIДНІ ДАНІ'!G93</f>
        <v>0</v>
      </c>
      <c r="F92" s="13">
        <f>'ВХIДНІ ДАНІ'!H93</f>
        <v>0</v>
      </c>
      <c r="G92" s="66">
        <f>'ВХIДНІ ДАНІ'!Q93</f>
        <v>0</v>
      </c>
      <c r="H92" s="15">
        <f>'ВХIДНІ ДАНІ'!R93</f>
        <v>0</v>
      </c>
    </row>
    <row r="93" spans="2:8" x14ac:dyDescent="0.3">
      <c r="B93" s="32">
        <v>88</v>
      </c>
      <c r="C93" s="12">
        <f>'ВХIДНІ ДАНІ'!D94</f>
        <v>0</v>
      </c>
      <c r="D93" s="12">
        <f>'ВХIДНІ ДАНІ'!F94</f>
        <v>0</v>
      </c>
      <c r="E93" s="10">
        <f>'ВХIДНІ ДАНІ'!G94</f>
        <v>0</v>
      </c>
      <c r="F93" s="13">
        <f>'ВХIДНІ ДАНІ'!H94</f>
        <v>0</v>
      </c>
      <c r="G93" s="66">
        <f>'ВХIДНІ ДАНІ'!Q94</f>
        <v>0</v>
      </c>
      <c r="H93" s="15">
        <f>'ВХIДНІ ДАНІ'!R94</f>
        <v>0</v>
      </c>
    </row>
    <row r="94" spans="2:8" x14ac:dyDescent="0.3">
      <c r="B94" s="10">
        <v>89</v>
      </c>
      <c r="C94" s="12">
        <f>'ВХIДНІ ДАНІ'!D95</f>
        <v>0</v>
      </c>
      <c r="D94" s="12">
        <f>'ВХIДНІ ДАНІ'!F95</f>
        <v>0</v>
      </c>
      <c r="E94" s="10">
        <f>'ВХIДНІ ДАНІ'!G95</f>
        <v>0</v>
      </c>
      <c r="F94" s="13">
        <f>'ВХIДНІ ДАНІ'!H95</f>
        <v>0</v>
      </c>
      <c r="G94" s="66">
        <f>'ВХIДНІ ДАНІ'!Q95</f>
        <v>0</v>
      </c>
      <c r="H94" s="15">
        <f>'ВХIДНІ ДАНІ'!R95</f>
        <v>0</v>
      </c>
    </row>
    <row r="95" spans="2:8" x14ac:dyDescent="0.3">
      <c r="B95" s="32">
        <v>90</v>
      </c>
      <c r="C95" s="12">
        <f>'ВХIДНІ ДАНІ'!D96</f>
        <v>0</v>
      </c>
      <c r="D95" s="12">
        <f>'ВХIДНІ ДАНІ'!F96</f>
        <v>0</v>
      </c>
      <c r="E95" s="10">
        <f>'ВХIДНІ ДАНІ'!G96</f>
        <v>0</v>
      </c>
      <c r="F95" s="13">
        <f>'ВХIДНІ ДАНІ'!H96</f>
        <v>0</v>
      </c>
      <c r="G95" s="66">
        <f>'ВХIДНІ ДАНІ'!Q96</f>
        <v>0</v>
      </c>
      <c r="H95" s="15">
        <f>'ВХIДНІ ДАНІ'!R96</f>
        <v>0</v>
      </c>
    </row>
    <row r="96" spans="2:8" x14ac:dyDescent="0.3">
      <c r="B96" s="10">
        <v>91</v>
      </c>
      <c r="C96" s="12">
        <f>'ВХIДНІ ДАНІ'!D97</f>
        <v>0</v>
      </c>
      <c r="D96" s="12">
        <f>'ВХIДНІ ДАНІ'!F97</f>
        <v>0</v>
      </c>
      <c r="E96" s="10">
        <f>'ВХIДНІ ДАНІ'!G97</f>
        <v>0</v>
      </c>
      <c r="F96" s="13">
        <f>'ВХIДНІ ДАНІ'!H97</f>
        <v>0</v>
      </c>
      <c r="G96" s="66">
        <f>'ВХIДНІ ДАНІ'!Q97</f>
        <v>0</v>
      </c>
      <c r="H96" s="15">
        <f>'ВХIДНІ ДАНІ'!R97</f>
        <v>0</v>
      </c>
    </row>
    <row r="97" spans="2:8" x14ac:dyDescent="0.3">
      <c r="B97" s="32">
        <v>92</v>
      </c>
      <c r="C97" s="12">
        <f>'ВХIДНІ ДАНІ'!D98</f>
        <v>0</v>
      </c>
      <c r="D97" s="12">
        <f>'ВХIДНІ ДАНІ'!F98</f>
        <v>0</v>
      </c>
      <c r="E97" s="10">
        <f>'ВХIДНІ ДАНІ'!G98</f>
        <v>0</v>
      </c>
      <c r="F97" s="13">
        <f>'ВХIДНІ ДАНІ'!H98</f>
        <v>0</v>
      </c>
      <c r="G97" s="66">
        <f>'ВХIДНІ ДАНІ'!Q98</f>
        <v>0</v>
      </c>
      <c r="H97" s="15">
        <f>'ВХIДНІ ДАНІ'!R98</f>
        <v>0</v>
      </c>
    </row>
    <row r="98" spans="2:8" x14ac:dyDescent="0.3">
      <c r="B98" s="10">
        <v>93</v>
      </c>
      <c r="C98" s="12">
        <f>'ВХIДНІ ДАНІ'!D99</f>
        <v>0</v>
      </c>
      <c r="D98" s="12">
        <f>'ВХIДНІ ДАНІ'!F99</f>
        <v>0</v>
      </c>
      <c r="E98" s="10">
        <f>'ВХIДНІ ДАНІ'!G99</f>
        <v>0</v>
      </c>
      <c r="F98" s="13">
        <f>'ВХIДНІ ДАНІ'!H99</f>
        <v>0</v>
      </c>
      <c r="G98" s="66">
        <f>'ВХIДНІ ДАНІ'!Q99</f>
        <v>0</v>
      </c>
      <c r="H98" s="15">
        <f>'ВХIДНІ ДАНІ'!R99</f>
        <v>0</v>
      </c>
    </row>
    <row r="99" spans="2:8" x14ac:dyDescent="0.3">
      <c r="B99" s="32">
        <v>94</v>
      </c>
      <c r="C99" s="12">
        <f>'ВХIДНІ ДАНІ'!D100</f>
        <v>0</v>
      </c>
      <c r="D99" s="12">
        <f>'ВХIДНІ ДАНІ'!F100</f>
        <v>0</v>
      </c>
      <c r="E99" s="10">
        <f>'ВХIДНІ ДАНІ'!G100</f>
        <v>0</v>
      </c>
      <c r="F99" s="13">
        <f>'ВХIДНІ ДАНІ'!H100</f>
        <v>0</v>
      </c>
      <c r="G99" s="66">
        <f>'ВХIДНІ ДАНІ'!Q100</f>
        <v>0</v>
      </c>
      <c r="H99" s="15">
        <f>'ВХIДНІ ДАНІ'!R100</f>
        <v>0</v>
      </c>
    </row>
    <row r="100" spans="2:8" x14ac:dyDescent="0.3">
      <c r="B100" s="10">
        <v>95</v>
      </c>
      <c r="C100" s="12">
        <f>'ВХIДНІ ДАНІ'!D101</f>
        <v>0</v>
      </c>
      <c r="D100" s="12">
        <f>'ВХIДНІ ДАНІ'!F101</f>
        <v>0</v>
      </c>
      <c r="E100" s="10">
        <f>'ВХIДНІ ДАНІ'!G101</f>
        <v>0</v>
      </c>
      <c r="F100" s="13">
        <f>'ВХIДНІ ДАНІ'!H101</f>
        <v>0</v>
      </c>
      <c r="G100" s="66">
        <f>'ВХIДНІ ДАНІ'!Q101</f>
        <v>0</v>
      </c>
      <c r="H100" s="15">
        <f>'ВХIДНІ ДАНІ'!R101</f>
        <v>0</v>
      </c>
    </row>
    <row r="101" spans="2:8" x14ac:dyDescent="0.3">
      <c r="B101" s="32">
        <v>96</v>
      </c>
      <c r="C101" s="12">
        <f>'ВХIДНІ ДАНІ'!D102</f>
        <v>0</v>
      </c>
      <c r="D101" s="12">
        <f>'ВХIДНІ ДАНІ'!F102</f>
        <v>0</v>
      </c>
      <c r="E101" s="10">
        <f>'ВХIДНІ ДАНІ'!G102</f>
        <v>0</v>
      </c>
      <c r="F101" s="13">
        <f>'ВХIДНІ ДАНІ'!H102</f>
        <v>0</v>
      </c>
      <c r="G101" s="66">
        <f>'ВХIДНІ ДАНІ'!Q102</f>
        <v>0</v>
      </c>
      <c r="H101" s="15">
        <f>'ВХIДНІ ДАНІ'!R102</f>
        <v>0</v>
      </c>
    </row>
    <row r="102" spans="2:8" x14ac:dyDescent="0.3">
      <c r="B102" s="10">
        <v>97</v>
      </c>
      <c r="C102" s="12">
        <f>'ВХIДНІ ДАНІ'!D103</f>
        <v>0</v>
      </c>
      <c r="D102" s="12">
        <f>'ВХIДНІ ДАНІ'!F103</f>
        <v>0</v>
      </c>
      <c r="E102" s="10">
        <f>'ВХIДНІ ДАНІ'!G103</f>
        <v>0</v>
      </c>
      <c r="F102" s="13">
        <f>'ВХIДНІ ДАНІ'!H103</f>
        <v>0</v>
      </c>
      <c r="G102" s="66">
        <f>'ВХIДНІ ДАНІ'!Q103</f>
        <v>0</v>
      </c>
      <c r="H102" s="15">
        <f>'ВХIДНІ ДАНІ'!R103</f>
        <v>0</v>
      </c>
    </row>
    <row r="103" spans="2:8" x14ac:dyDescent="0.3">
      <c r="B103" s="32">
        <v>98</v>
      </c>
      <c r="C103" s="12">
        <f>'ВХIДНІ ДАНІ'!D104</f>
        <v>0</v>
      </c>
      <c r="D103" s="12">
        <f>'ВХIДНІ ДАНІ'!F104</f>
        <v>0</v>
      </c>
      <c r="E103" s="10">
        <f>'ВХIДНІ ДАНІ'!G104</f>
        <v>0</v>
      </c>
      <c r="F103" s="13">
        <f>'ВХIДНІ ДАНІ'!H104</f>
        <v>0</v>
      </c>
      <c r="G103" s="66">
        <f>'ВХIДНІ ДАНІ'!Q104</f>
        <v>0</v>
      </c>
      <c r="H103" s="15">
        <f>'ВХIДНІ ДАНІ'!R104</f>
        <v>0</v>
      </c>
    </row>
    <row r="104" spans="2:8" x14ac:dyDescent="0.3">
      <c r="B104" s="10">
        <v>99</v>
      </c>
      <c r="C104" s="12">
        <f>'ВХIДНІ ДАНІ'!D105</f>
        <v>0</v>
      </c>
      <c r="D104" s="12">
        <f>'ВХIДНІ ДАНІ'!F105</f>
        <v>0</v>
      </c>
      <c r="E104" s="10">
        <f>'ВХIДНІ ДАНІ'!G105</f>
        <v>0</v>
      </c>
      <c r="F104" s="13">
        <f>'ВХIДНІ ДАНІ'!H105</f>
        <v>0</v>
      </c>
      <c r="G104" s="66">
        <f>'ВХIДНІ ДАНІ'!Q105</f>
        <v>0</v>
      </c>
      <c r="H104" s="15">
        <f>'ВХIДНІ ДАНІ'!R105</f>
        <v>0</v>
      </c>
    </row>
    <row r="105" spans="2:8" x14ac:dyDescent="0.3">
      <c r="B105" s="32">
        <v>100</v>
      </c>
      <c r="C105" s="12">
        <f>'ВХIДНІ ДАНІ'!D106</f>
        <v>0</v>
      </c>
      <c r="D105" s="12">
        <f>'ВХIДНІ ДАНІ'!F106</f>
        <v>0</v>
      </c>
      <c r="E105" s="10">
        <f>'ВХIДНІ ДАНІ'!G106</f>
        <v>0</v>
      </c>
      <c r="F105" s="13">
        <f>'ВХIДНІ ДАНІ'!H106</f>
        <v>0</v>
      </c>
      <c r="G105" s="66">
        <f>'ВХIДНІ ДАНІ'!Q106</f>
        <v>0</v>
      </c>
      <c r="H105" s="15">
        <f>'ВХIДНІ ДАНІ'!R106</f>
        <v>0</v>
      </c>
    </row>
    <row r="106" spans="2:8" x14ac:dyDescent="0.3">
      <c r="B106" s="10">
        <v>101</v>
      </c>
      <c r="C106" s="12">
        <f>'ВХIДНІ ДАНІ'!D107</f>
        <v>0</v>
      </c>
      <c r="D106" s="12">
        <f>'ВХIДНІ ДАНІ'!F107</f>
        <v>0</v>
      </c>
      <c r="E106" s="10">
        <f>'ВХIДНІ ДАНІ'!G107</f>
        <v>0</v>
      </c>
      <c r="F106" s="13">
        <f>'ВХIДНІ ДАНІ'!H107</f>
        <v>0</v>
      </c>
      <c r="G106" s="66">
        <f>'ВХIДНІ ДАНІ'!Q107</f>
        <v>0</v>
      </c>
      <c r="H106" s="15">
        <f>'ВХIДНІ ДАНІ'!R107</f>
        <v>0</v>
      </c>
    </row>
    <row r="107" spans="2:8" x14ac:dyDescent="0.3">
      <c r="B107" s="32">
        <v>102</v>
      </c>
      <c r="C107" s="12">
        <f>'ВХIДНІ ДАНІ'!D108</f>
        <v>0</v>
      </c>
      <c r="D107" s="12">
        <f>'ВХIДНІ ДАНІ'!F108</f>
        <v>0</v>
      </c>
      <c r="E107" s="10">
        <f>'ВХIДНІ ДАНІ'!G108</f>
        <v>0</v>
      </c>
      <c r="F107" s="13">
        <f>'ВХIДНІ ДАНІ'!H108</f>
        <v>0</v>
      </c>
      <c r="G107" s="66">
        <f>'ВХIДНІ ДАНІ'!Q108</f>
        <v>0</v>
      </c>
      <c r="H107" s="15">
        <f>'ВХIДНІ ДАНІ'!R108</f>
        <v>0</v>
      </c>
    </row>
    <row r="108" spans="2:8" x14ac:dyDescent="0.3">
      <c r="B108" s="10">
        <v>103</v>
      </c>
      <c r="C108" s="12">
        <f>'ВХIДНІ ДАНІ'!D109</f>
        <v>0</v>
      </c>
      <c r="D108" s="12">
        <f>'ВХIДНІ ДАНІ'!F109</f>
        <v>0</v>
      </c>
      <c r="E108" s="10">
        <f>'ВХIДНІ ДАНІ'!G109</f>
        <v>0</v>
      </c>
      <c r="F108" s="13">
        <f>'ВХIДНІ ДАНІ'!H109</f>
        <v>0</v>
      </c>
      <c r="G108" s="66">
        <f>'ВХIДНІ ДАНІ'!Q109</f>
        <v>0</v>
      </c>
      <c r="H108" s="15">
        <f>'ВХIДНІ ДАНІ'!R109</f>
        <v>0</v>
      </c>
    </row>
    <row r="109" spans="2:8" x14ac:dyDescent="0.3">
      <c r="B109" s="32">
        <v>104</v>
      </c>
      <c r="C109" s="12">
        <f>'ВХIДНІ ДАНІ'!D110</f>
        <v>0</v>
      </c>
      <c r="D109" s="12">
        <f>'ВХIДНІ ДАНІ'!F110</f>
        <v>0</v>
      </c>
      <c r="E109" s="10">
        <f>'ВХIДНІ ДАНІ'!G110</f>
        <v>0</v>
      </c>
      <c r="F109" s="13">
        <f>'ВХIДНІ ДАНІ'!H110</f>
        <v>0</v>
      </c>
      <c r="G109" s="66">
        <f>'ВХIДНІ ДАНІ'!Q110</f>
        <v>0</v>
      </c>
      <c r="H109" s="15">
        <f>'ВХIДНІ ДАНІ'!R110</f>
        <v>0</v>
      </c>
    </row>
    <row r="110" spans="2:8" x14ac:dyDescent="0.3">
      <c r="B110" s="10">
        <v>105</v>
      </c>
      <c r="C110" s="12">
        <f>'ВХIДНІ ДАНІ'!D111</f>
        <v>0</v>
      </c>
      <c r="D110" s="12">
        <f>'ВХIДНІ ДАНІ'!F111</f>
        <v>0</v>
      </c>
      <c r="E110" s="10">
        <f>'ВХIДНІ ДАНІ'!G111</f>
        <v>0</v>
      </c>
      <c r="F110" s="13">
        <f>'ВХIДНІ ДАНІ'!H111</f>
        <v>0</v>
      </c>
      <c r="G110" s="66">
        <f>'ВХIДНІ ДАНІ'!Q111</f>
        <v>0</v>
      </c>
      <c r="H110" s="15">
        <f>'ВХIДНІ ДАНІ'!R111</f>
        <v>0</v>
      </c>
    </row>
    <row r="111" spans="2:8" x14ac:dyDescent="0.3">
      <c r="B111" s="32">
        <v>106</v>
      </c>
      <c r="C111" s="12">
        <f>'ВХIДНІ ДАНІ'!D112</f>
        <v>0</v>
      </c>
      <c r="D111" s="12">
        <f>'ВХIДНІ ДАНІ'!F112</f>
        <v>0</v>
      </c>
      <c r="E111" s="10">
        <f>'ВХIДНІ ДАНІ'!G112</f>
        <v>0</v>
      </c>
      <c r="F111" s="13">
        <f>'ВХIДНІ ДАНІ'!H112</f>
        <v>0</v>
      </c>
      <c r="G111" s="66">
        <f>'ВХIДНІ ДАНІ'!Q112</f>
        <v>0</v>
      </c>
      <c r="H111" s="15">
        <f>'ВХIДНІ ДАНІ'!R112</f>
        <v>0</v>
      </c>
    </row>
    <row r="112" spans="2:8" x14ac:dyDescent="0.3">
      <c r="B112" s="10">
        <v>107</v>
      </c>
      <c r="C112" s="12">
        <f>'ВХIДНІ ДАНІ'!D113</f>
        <v>0</v>
      </c>
      <c r="D112" s="12">
        <f>'ВХIДНІ ДАНІ'!F113</f>
        <v>0</v>
      </c>
      <c r="E112" s="10">
        <f>'ВХIДНІ ДАНІ'!G113</f>
        <v>0</v>
      </c>
      <c r="F112" s="13">
        <f>'ВХIДНІ ДАНІ'!H113</f>
        <v>0</v>
      </c>
      <c r="G112" s="66">
        <f>'ВХIДНІ ДАНІ'!Q113</f>
        <v>0</v>
      </c>
      <c r="H112" s="15">
        <f>'ВХIДНІ ДАНІ'!R113</f>
        <v>0</v>
      </c>
    </row>
    <row r="113" spans="2:8" x14ac:dyDescent="0.3">
      <c r="B113" s="32">
        <v>108</v>
      </c>
      <c r="C113" s="12">
        <f>'ВХIДНІ ДАНІ'!D114</f>
        <v>0</v>
      </c>
      <c r="D113" s="12">
        <f>'ВХIДНІ ДАНІ'!F114</f>
        <v>0</v>
      </c>
      <c r="E113" s="10">
        <f>'ВХIДНІ ДАНІ'!G114</f>
        <v>0</v>
      </c>
      <c r="F113" s="13">
        <f>'ВХIДНІ ДАНІ'!H114</f>
        <v>0</v>
      </c>
      <c r="G113" s="66">
        <f>'ВХIДНІ ДАНІ'!Q114</f>
        <v>0</v>
      </c>
      <c r="H113" s="15">
        <f>'ВХIДНІ ДАНІ'!R114</f>
        <v>0</v>
      </c>
    </row>
    <row r="114" spans="2:8" x14ac:dyDescent="0.3">
      <c r="B114" s="10">
        <v>109</v>
      </c>
      <c r="C114" s="12">
        <f>'ВХIДНІ ДАНІ'!D115</f>
        <v>0</v>
      </c>
      <c r="D114" s="12">
        <f>'ВХIДНІ ДАНІ'!F115</f>
        <v>0</v>
      </c>
      <c r="E114" s="10">
        <f>'ВХIДНІ ДАНІ'!G115</f>
        <v>0</v>
      </c>
      <c r="F114" s="13">
        <f>'ВХIДНІ ДАНІ'!H115</f>
        <v>0</v>
      </c>
      <c r="G114" s="66">
        <f>'ВХIДНІ ДАНІ'!Q115</f>
        <v>0</v>
      </c>
      <c r="H114" s="15">
        <f>'ВХIДНІ ДАНІ'!R115</f>
        <v>0</v>
      </c>
    </row>
    <row r="115" spans="2:8" x14ac:dyDescent="0.3">
      <c r="B115" s="32">
        <v>110</v>
      </c>
      <c r="C115" s="12">
        <f>'ВХIДНІ ДАНІ'!D116</f>
        <v>0</v>
      </c>
      <c r="D115" s="12">
        <f>'ВХIДНІ ДАНІ'!F116</f>
        <v>0</v>
      </c>
      <c r="E115" s="10">
        <f>'ВХIДНІ ДАНІ'!G116</f>
        <v>0</v>
      </c>
      <c r="F115" s="13">
        <f>'ВХIДНІ ДАНІ'!H116</f>
        <v>0</v>
      </c>
      <c r="G115" s="66">
        <f>'ВХIДНІ ДАНІ'!Q116</f>
        <v>0</v>
      </c>
      <c r="H115" s="15">
        <f>'ВХIДНІ ДАНІ'!R116</f>
        <v>0</v>
      </c>
    </row>
    <row r="116" spans="2:8" x14ac:dyDescent="0.3">
      <c r="B116" s="10">
        <v>111</v>
      </c>
      <c r="C116" s="12">
        <f>'ВХIДНІ ДАНІ'!D117</f>
        <v>0</v>
      </c>
      <c r="D116" s="12">
        <f>'ВХIДНІ ДАНІ'!F117</f>
        <v>0</v>
      </c>
      <c r="E116" s="10">
        <f>'ВХIДНІ ДАНІ'!G117</f>
        <v>0</v>
      </c>
      <c r="F116" s="13">
        <f>'ВХIДНІ ДАНІ'!H117</f>
        <v>0</v>
      </c>
      <c r="G116" s="66">
        <f>'ВХIДНІ ДАНІ'!Q117</f>
        <v>0</v>
      </c>
      <c r="H116" s="15">
        <f>'ВХIДНІ ДАНІ'!R117</f>
        <v>0</v>
      </c>
    </row>
    <row r="117" spans="2:8" x14ac:dyDescent="0.3">
      <c r="B117" s="32">
        <v>112</v>
      </c>
      <c r="C117" s="12">
        <f>'ВХIДНІ ДАНІ'!D118</f>
        <v>0</v>
      </c>
      <c r="D117" s="12">
        <f>'ВХIДНІ ДАНІ'!F118</f>
        <v>0</v>
      </c>
      <c r="E117" s="10">
        <f>'ВХIДНІ ДАНІ'!G118</f>
        <v>0</v>
      </c>
      <c r="F117" s="13">
        <f>'ВХIДНІ ДАНІ'!H118</f>
        <v>0</v>
      </c>
      <c r="G117" s="66">
        <f>'ВХIДНІ ДАНІ'!Q118</f>
        <v>0</v>
      </c>
      <c r="H117" s="15">
        <f>'ВХIДНІ ДАНІ'!R118</f>
        <v>0</v>
      </c>
    </row>
    <row r="118" spans="2:8" x14ac:dyDescent="0.3">
      <c r="B118" s="10">
        <v>113</v>
      </c>
      <c r="C118" s="12">
        <f>'ВХIДНІ ДАНІ'!D119</f>
        <v>0</v>
      </c>
      <c r="D118" s="12">
        <f>'ВХIДНІ ДАНІ'!F119</f>
        <v>0</v>
      </c>
      <c r="E118" s="10">
        <f>'ВХIДНІ ДАНІ'!G119</f>
        <v>0</v>
      </c>
      <c r="F118" s="13">
        <f>'ВХIДНІ ДАНІ'!H119</f>
        <v>0</v>
      </c>
      <c r="G118" s="66">
        <f>'ВХIДНІ ДАНІ'!Q119</f>
        <v>0</v>
      </c>
      <c r="H118" s="15">
        <f>'ВХIДНІ ДАНІ'!R119</f>
        <v>0</v>
      </c>
    </row>
    <row r="119" spans="2:8" x14ac:dyDescent="0.3">
      <c r="B119" s="32">
        <v>114</v>
      </c>
      <c r="C119" s="12">
        <f>'ВХIДНІ ДАНІ'!D120</f>
        <v>0</v>
      </c>
      <c r="D119" s="12">
        <f>'ВХIДНІ ДАНІ'!F120</f>
        <v>0</v>
      </c>
      <c r="E119" s="10">
        <f>'ВХIДНІ ДАНІ'!G120</f>
        <v>0</v>
      </c>
      <c r="F119" s="13">
        <f>'ВХIДНІ ДАНІ'!H120</f>
        <v>0</v>
      </c>
      <c r="G119" s="66">
        <f>'ВХIДНІ ДАНІ'!Q120</f>
        <v>0</v>
      </c>
      <c r="H119" s="15">
        <f>'ВХIДНІ ДАНІ'!R120</f>
        <v>0</v>
      </c>
    </row>
    <row r="120" spans="2:8" x14ac:dyDescent="0.3">
      <c r="B120" s="10">
        <v>115</v>
      </c>
      <c r="C120" s="12">
        <f>'ВХIДНІ ДАНІ'!D121</f>
        <v>0</v>
      </c>
      <c r="D120" s="12">
        <f>'ВХIДНІ ДАНІ'!F121</f>
        <v>0</v>
      </c>
      <c r="E120" s="10">
        <f>'ВХIДНІ ДАНІ'!G121</f>
        <v>0</v>
      </c>
      <c r="F120" s="13">
        <f>'ВХIДНІ ДАНІ'!H121</f>
        <v>0</v>
      </c>
      <c r="G120" s="66">
        <f>'ВХIДНІ ДАНІ'!Q121</f>
        <v>0</v>
      </c>
      <c r="H120" s="15">
        <f>'ВХIДНІ ДАНІ'!R121</f>
        <v>0</v>
      </c>
    </row>
    <row r="121" spans="2:8" x14ac:dyDescent="0.3">
      <c r="B121" s="32">
        <v>116</v>
      </c>
      <c r="C121" s="12">
        <f>'ВХIДНІ ДАНІ'!D122</f>
        <v>0</v>
      </c>
      <c r="D121" s="12">
        <f>'ВХIДНІ ДАНІ'!F122</f>
        <v>0</v>
      </c>
      <c r="E121" s="10">
        <f>'ВХIДНІ ДАНІ'!G122</f>
        <v>0</v>
      </c>
      <c r="F121" s="13">
        <f>'ВХIДНІ ДАНІ'!H122</f>
        <v>0</v>
      </c>
      <c r="G121" s="66">
        <f>'ВХIДНІ ДАНІ'!Q122</f>
        <v>0</v>
      </c>
      <c r="H121" s="15">
        <f>'ВХIДНІ ДАНІ'!R122</f>
        <v>0</v>
      </c>
    </row>
    <row r="122" spans="2:8" x14ac:dyDescent="0.3">
      <c r="B122" s="10">
        <v>117</v>
      </c>
      <c r="C122" s="12">
        <f>'ВХIДНІ ДАНІ'!D123</f>
        <v>0</v>
      </c>
      <c r="D122" s="12">
        <f>'ВХIДНІ ДАНІ'!F123</f>
        <v>0</v>
      </c>
      <c r="E122" s="10">
        <f>'ВХIДНІ ДАНІ'!G123</f>
        <v>0</v>
      </c>
      <c r="F122" s="13">
        <f>'ВХIДНІ ДАНІ'!H123</f>
        <v>0</v>
      </c>
      <c r="G122" s="66">
        <f>'ВХIДНІ ДАНІ'!Q123</f>
        <v>0</v>
      </c>
      <c r="H122" s="15">
        <f>'ВХIДНІ ДАНІ'!R123</f>
        <v>0</v>
      </c>
    </row>
    <row r="123" spans="2:8" x14ac:dyDescent="0.3">
      <c r="B123" s="32">
        <v>118</v>
      </c>
      <c r="C123" s="12">
        <f>'ВХIДНІ ДАНІ'!D124</f>
        <v>0</v>
      </c>
      <c r="D123" s="12">
        <f>'ВХIДНІ ДАНІ'!F124</f>
        <v>0</v>
      </c>
      <c r="E123" s="10">
        <f>'ВХIДНІ ДАНІ'!G124</f>
        <v>0</v>
      </c>
      <c r="F123" s="13">
        <f>'ВХIДНІ ДАНІ'!H124</f>
        <v>0</v>
      </c>
      <c r="G123" s="66">
        <f>'ВХIДНІ ДАНІ'!Q124</f>
        <v>0</v>
      </c>
      <c r="H123" s="15">
        <f>'ВХIДНІ ДАНІ'!R124</f>
        <v>0</v>
      </c>
    </row>
    <row r="124" spans="2:8" x14ac:dyDescent="0.3">
      <c r="B124" s="10">
        <v>119</v>
      </c>
      <c r="C124" s="12">
        <f>'ВХIДНІ ДАНІ'!D125</f>
        <v>0</v>
      </c>
      <c r="D124" s="12">
        <f>'ВХIДНІ ДАНІ'!F125</f>
        <v>0</v>
      </c>
      <c r="E124" s="10">
        <f>'ВХIДНІ ДАНІ'!G125</f>
        <v>0</v>
      </c>
      <c r="F124" s="13">
        <f>'ВХIДНІ ДАНІ'!H125</f>
        <v>0</v>
      </c>
      <c r="G124" s="66">
        <f>'ВХIДНІ ДАНІ'!Q125</f>
        <v>0</v>
      </c>
      <c r="H124" s="15">
        <f>'ВХIДНІ ДАНІ'!R125</f>
        <v>0</v>
      </c>
    </row>
    <row r="125" spans="2:8" x14ac:dyDescent="0.3">
      <c r="B125" s="32">
        <v>120</v>
      </c>
      <c r="C125" s="12">
        <f>'ВХIДНІ ДАНІ'!D126</f>
        <v>0</v>
      </c>
      <c r="D125" s="12">
        <f>'ВХIДНІ ДАНІ'!F126</f>
        <v>0</v>
      </c>
      <c r="E125" s="10">
        <f>'ВХIДНІ ДАНІ'!G126</f>
        <v>0</v>
      </c>
      <c r="F125" s="13">
        <f>'ВХIДНІ ДАНІ'!H126</f>
        <v>0</v>
      </c>
      <c r="G125" s="66">
        <f>'ВХIДНІ ДАНІ'!Q126</f>
        <v>0</v>
      </c>
      <c r="H125" s="15">
        <f>'ВХIДНІ ДАНІ'!R126</f>
        <v>0</v>
      </c>
    </row>
    <row r="126" spans="2:8" x14ac:dyDescent="0.3">
      <c r="B126" s="10">
        <v>121</v>
      </c>
      <c r="C126" s="12">
        <f>'ВХIДНІ ДАНІ'!D127</f>
        <v>0</v>
      </c>
      <c r="D126" s="12">
        <f>'ВХIДНІ ДАНІ'!F127</f>
        <v>0</v>
      </c>
      <c r="E126" s="10">
        <f>'ВХIДНІ ДАНІ'!G127</f>
        <v>0</v>
      </c>
      <c r="F126" s="13">
        <f>'ВХIДНІ ДАНІ'!H127</f>
        <v>0</v>
      </c>
      <c r="G126" s="66">
        <f>'ВХIДНІ ДАНІ'!Q127</f>
        <v>0</v>
      </c>
      <c r="H126" s="15">
        <f>'ВХIДНІ ДАНІ'!R127</f>
        <v>0</v>
      </c>
    </row>
    <row r="127" spans="2:8" x14ac:dyDescent="0.3">
      <c r="B127" s="32">
        <v>122</v>
      </c>
      <c r="C127" s="12">
        <f>'ВХIДНІ ДАНІ'!D128</f>
        <v>0</v>
      </c>
      <c r="D127" s="12">
        <f>'ВХIДНІ ДАНІ'!F128</f>
        <v>0</v>
      </c>
      <c r="E127" s="10">
        <f>'ВХIДНІ ДАНІ'!G128</f>
        <v>0</v>
      </c>
      <c r="F127" s="13">
        <f>'ВХIДНІ ДАНІ'!H128</f>
        <v>0</v>
      </c>
      <c r="G127" s="66">
        <f>'ВХIДНІ ДАНІ'!Q128</f>
        <v>0</v>
      </c>
      <c r="H127" s="15">
        <f>'ВХIДНІ ДАНІ'!R128</f>
        <v>0</v>
      </c>
    </row>
    <row r="128" spans="2:8" x14ac:dyDescent="0.3">
      <c r="B128" s="10">
        <v>123</v>
      </c>
      <c r="C128" s="12">
        <f>'ВХIДНІ ДАНІ'!D129</f>
        <v>0</v>
      </c>
      <c r="D128" s="12">
        <f>'ВХIДНІ ДАНІ'!F129</f>
        <v>0</v>
      </c>
      <c r="E128" s="10">
        <f>'ВХIДНІ ДАНІ'!G129</f>
        <v>0</v>
      </c>
      <c r="F128" s="13">
        <f>'ВХIДНІ ДАНІ'!H129</f>
        <v>0</v>
      </c>
      <c r="G128" s="66">
        <f>'ВХIДНІ ДАНІ'!Q129</f>
        <v>0</v>
      </c>
      <c r="H128" s="15">
        <f>'ВХIДНІ ДАНІ'!R129</f>
        <v>0</v>
      </c>
    </row>
    <row r="129" spans="2:8" x14ac:dyDescent="0.3">
      <c r="B129" s="32">
        <v>124</v>
      </c>
      <c r="C129" s="12">
        <f>'ВХIДНІ ДАНІ'!D130</f>
        <v>0</v>
      </c>
      <c r="D129" s="12">
        <f>'ВХIДНІ ДАНІ'!F130</f>
        <v>0</v>
      </c>
      <c r="E129" s="10">
        <f>'ВХIДНІ ДАНІ'!G130</f>
        <v>0</v>
      </c>
      <c r="F129" s="13">
        <f>'ВХIДНІ ДАНІ'!H130</f>
        <v>0</v>
      </c>
      <c r="G129" s="66">
        <f>'ВХIДНІ ДАНІ'!Q130</f>
        <v>0</v>
      </c>
      <c r="H129" s="15">
        <f>'ВХIДНІ ДАНІ'!R130</f>
        <v>0</v>
      </c>
    </row>
    <row r="130" spans="2:8" x14ac:dyDescent="0.3">
      <c r="B130" s="10">
        <v>125</v>
      </c>
      <c r="C130" s="12">
        <f>'ВХIДНІ ДАНІ'!D131</f>
        <v>0</v>
      </c>
      <c r="D130" s="12">
        <f>'ВХIДНІ ДАНІ'!F131</f>
        <v>0</v>
      </c>
      <c r="E130" s="10">
        <f>'ВХIДНІ ДАНІ'!G131</f>
        <v>0</v>
      </c>
      <c r="F130" s="13">
        <f>'ВХIДНІ ДАНІ'!H131</f>
        <v>0</v>
      </c>
      <c r="G130" s="66">
        <f>'ВХIДНІ ДАНІ'!Q131</f>
        <v>0</v>
      </c>
      <c r="H130" s="15">
        <f>'ВХIДНІ ДАНІ'!R131</f>
        <v>0</v>
      </c>
    </row>
    <row r="131" spans="2:8" x14ac:dyDescent="0.3">
      <c r="B131" s="32">
        <v>126</v>
      </c>
      <c r="C131" s="12">
        <f>'ВХIДНІ ДАНІ'!D132</f>
        <v>0</v>
      </c>
      <c r="D131" s="12">
        <f>'ВХIДНІ ДАНІ'!F132</f>
        <v>0</v>
      </c>
      <c r="E131" s="10">
        <f>'ВХIДНІ ДАНІ'!G132</f>
        <v>0</v>
      </c>
      <c r="F131" s="13">
        <f>'ВХIДНІ ДАНІ'!H132</f>
        <v>0</v>
      </c>
      <c r="G131" s="66">
        <f>'ВХIДНІ ДАНІ'!Q132</f>
        <v>0</v>
      </c>
      <c r="H131" s="15">
        <f>'ВХIДНІ ДАНІ'!R132</f>
        <v>0</v>
      </c>
    </row>
    <row r="132" spans="2:8" x14ac:dyDescent="0.3">
      <c r="B132" s="10">
        <v>127</v>
      </c>
      <c r="C132" s="12">
        <f>'ВХIДНІ ДАНІ'!D133</f>
        <v>0</v>
      </c>
      <c r="D132" s="12">
        <f>'ВХIДНІ ДАНІ'!F133</f>
        <v>0</v>
      </c>
      <c r="E132" s="10">
        <f>'ВХIДНІ ДАНІ'!G133</f>
        <v>0</v>
      </c>
      <c r="F132" s="13">
        <f>'ВХIДНІ ДАНІ'!H133</f>
        <v>0</v>
      </c>
      <c r="G132" s="66">
        <f>'ВХIДНІ ДАНІ'!Q133</f>
        <v>0</v>
      </c>
      <c r="H132" s="15">
        <f>'ВХIДНІ ДАНІ'!R133</f>
        <v>0</v>
      </c>
    </row>
    <row r="133" spans="2:8" x14ac:dyDescent="0.3">
      <c r="B133" s="32">
        <v>128</v>
      </c>
      <c r="C133" s="12">
        <f>'ВХIДНІ ДАНІ'!D134</f>
        <v>0</v>
      </c>
      <c r="D133" s="12">
        <f>'ВХIДНІ ДАНІ'!F134</f>
        <v>0</v>
      </c>
      <c r="E133" s="10">
        <f>'ВХIДНІ ДАНІ'!G134</f>
        <v>0</v>
      </c>
      <c r="F133" s="13">
        <f>'ВХIДНІ ДАНІ'!H134</f>
        <v>0</v>
      </c>
      <c r="G133" s="66">
        <f>'ВХIДНІ ДАНІ'!Q134</f>
        <v>0</v>
      </c>
      <c r="H133" s="15">
        <f>'ВХIДНІ ДАНІ'!R134</f>
        <v>0</v>
      </c>
    </row>
    <row r="134" spans="2:8" x14ac:dyDescent="0.3">
      <c r="B134" s="10">
        <v>129</v>
      </c>
      <c r="C134" s="12">
        <f>'ВХIДНІ ДАНІ'!D135</f>
        <v>0</v>
      </c>
      <c r="D134" s="12">
        <f>'ВХIДНІ ДАНІ'!F135</f>
        <v>0</v>
      </c>
      <c r="E134" s="10">
        <f>'ВХIДНІ ДАНІ'!G135</f>
        <v>0</v>
      </c>
      <c r="F134" s="13">
        <f>'ВХIДНІ ДАНІ'!H135</f>
        <v>0</v>
      </c>
      <c r="G134" s="66">
        <f>'ВХIДНІ ДАНІ'!Q135</f>
        <v>0</v>
      </c>
      <c r="H134" s="15">
        <f>'ВХIДНІ ДАНІ'!R135</f>
        <v>0</v>
      </c>
    </row>
    <row r="135" spans="2:8" x14ac:dyDescent="0.3">
      <c r="B135" s="32">
        <v>130</v>
      </c>
      <c r="C135" s="12">
        <f>'ВХIДНІ ДАНІ'!D136</f>
        <v>0</v>
      </c>
      <c r="D135" s="12">
        <f>'ВХIДНІ ДАНІ'!F136</f>
        <v>0</v>
      </c>
      <c r="E135" s="10">
        <f>'ВХIДНІ ДАНІ'!G136</f>
        <v>0</v>
      </c>
      <c r="F135" s="13">
        <f>'ВХIДНІ ДАНІ'!H136</f>
        <v>0</v>
      </c>
      <c r="G135" s="66">
        <f>'ВХIДНІ ДАНІ'!Q136</f>
        <v>0</v>
      </c>
      <c r="H135" s="15">
        <f>'ВХIДНІ ДАНІ'!R136</f>
        <v>0</v>
      </c>
    </row>
    <row r="136" spans="2:8" x14ac:dyDescent="0.3">
      <c r="B136" s="10">
        <v>131</v>
      </c>
      <c r="C136" s="12">
        <f>'ВХIДНІ ДАНІ'!D137</f>
        <v>0</v>
      </c>
      <c r="D136" s="12">
        <f>'ВХIДНІ ДАНІ'!F137</f>
        <v>0</v>
      </c>
      <c r="E136" s="10">
        <f>'ВХIДНІ ДАНІ'!G137</f>
        <v>0</v>
      </c>
      <c r="F136" s="13">
        <f>'ВХIДНІ ДАНІ'!H137</f>
        <v>0</v>
      </c>
      <c r="G136" s="66">
        <f>'ВХIДНІ ДАНІ'!Q137</f>
        <v>0</v>
      </c>
      <c r="H136" s="15">
        <f>'ВХIДНІ ДАНІ'!R137</f>
        <v>0</v>
      </c>
    </row>
    <row r="137" spans="2:8" x14ac:dyDescent="0.3">
      <c r="B137" s="32">
        <v>132</v>
      </c>
      <c r="C137" s="12">
        <f>'ВХIДНІ ДАНІ'!D138</f>
        <v>0</v>
      </c>
      <c r="D137" s="12">
        <f>'ВХIДНІ ДАНІ'!F138</f>
        <v>0</v>
      </c>
      <c r="E137" s="10">
        <f>'ВХIДНІ ДАНІ'!G138</f>
        <v>0</v>
      </c>
      <c r="F137" s="13">
        <f>'ВХIДНІ ДАНІ'!H138</f>
        <v>0</v>
      </c>
      <c r="G137" s="66">
        <f>'ВХIДНІ ДАНІ'!Q138</f>
        <v>0</v>
      </c>
      <c r="H137" s="15">
        <f>'ВХIДНІ ДАНІ'!R138</f>
        <v>0</v>
      </c>
    </row>
    <row r="138" spans="2:8" x14ac:dyDescent="0.3">
      <c r="B138" s="10">
        <v>133</v>
      </c>
      <c r="C138" s="12">
        <f>'ВХIДНІ ДАНІ'!D139</f>
        <v>0</v>
      </c>
      <c r="D138" s="12">
        <f>'ВХIДНІ ДАНІ'!F139</f>
        <v>0</v>
      </c>
      <c r="E138" s="10">
        <f>'ВХIДНІ ДАНІ'!G139</f>
        <v>0</v>
      </c>
      <c r="F138" s="13">
        <f>'ВХIДНІ ДАНІ'!H139</f>
        <v>0</v>
      </c>
      <c r="G138" s="66">
        <f>'ВХIДНІ ДАНІ'!Q139</f>
        <v>0</v>
      </c>
      <c r="H138" s="15">
        <f>'ВХIДНІ ДАНІ'!R139</f>
        <v>0</v>
      </c>
    </row>
    <row r="139" spans="2:8" x14ac:dyDescent="0.3">
      <c r="B139" s="32">
        <v>134</v>
      </c>
      <c r="C139" s="12">
        <f>'ВХIДНІ ДАНІ'!D140</f>
        <v>0</v>
      </c>
      <c r="D139" s="12">
        <f>'ВХIДНІ ДАНІ'!F140</f>
        <v>0</v>
      </c>
      <c r="E139" s="10">
        <f>'ВХIДНІ ДАНІ'!G140</f>
        <v>0</v>
      </c>
      <c r="F139" s="13">
        <f>'ВХIДНІ ДАНІ'!H140</f>
        <v>0</v>
      </c>
      <c r="G139" s="66">
        <f>'ВХIДНІ ДАНІ'!Q140</f>
        <v>0</v>
      </c>
      <c r="H139" s="15">
        <f>'ВХIДНІ ДАНІ'!R140</f>
        <v>0</v>
      </c>
    </row>
    <row r="140" spans="2:8" x14ac:dyDescent="0.3">
      <c r="B140" s="10">
        <v>135</v>
      </c>
      <c r="C140" s="12">
        <f>'ВХIДНІ ДАНІ'!D141</f>
        <v>0</v>
      </c>
      <c r="D140" s="12">
        <f>'ВХIДНІ ДАНІ'!F141</f>
        <v>0</v>
      </c>
      <c r="E140" s="10">
        <f>'ВХIДНІ ДАНІ'!G141</f>
        <v>0</v>
      </c>
      <c r="F140" s="13">
        <f>'ВХIДНІ ДАНІ'!H141</f>
        <v>0</v>
      </c>
      <c r="G140" s="66">
        <f>'ВХIДНІ ДАНІ'!Q141</f>
        <v>0</v>
      </c>
      <c r="H140" s="15">
        <f>'ВХIДНІ ДАНІ'!R141</f>
        <v>0</v>
      </c>
    </row>
    <row r="141" spans="2:8" x14ac:dyDescent="0.3">
      <c r="B141" s="32">
        <v>136</v>
      </c>
      <c r="C141" s="12">
        <f>'ВХIДНІ ДАНІ'!D142</f>
        <v>0</v>
      </c>
      <c r="D141" s="12">
        <f>'ВХIДНІ ДАНІ'!F142</f>
        <v>0</v>
      </c>
      <c r="E141" s="10">
        <f>'ВХIДНІ ДАНІ'!G142</f>
        <v>0</v>
      </c>
      <c r="F141" s="13">
        <f>'ВХIДНІ ДАНІ'!H142</f>
        <v>0</v>
      </c>
      <c r="G141" s="66">
        <f>'ВХIДНІ ДАНІ'!Q142</f>
        <v>0</v>
      </c>
      <c r="H141" s="15">
        <f>'ВХIДНІ ДАНІ'!R142</f>
        <v>0</v>
      </c>
    </row>
    <row r="142" spans="2:8" x14ac:dyDescent="0.3">
      <c r="B142" s="10">
        <v>137</v>
      </c>
      <c r="C142" s="12">
        <f>'ВХIДНІ ДАНІ'!D143</f>
        <v>0</v>
      </c>
      <c r="D142" s="12">
        <f>'ВХIДНІ ДАНІ'!F143</f>
        <v>0</v>
      </c>
      <c r="E142" s="10">
        <f>'ВХIДНІ ДАНІ'!G143</f>
        <v>0</v>
      </c>
      <c r="F142" s="13">
        <f>'ВХIДНІ ДАНІ'!H143</f>
        <v>0</v>
      </c>
      <c r="G142" s="66">
        <f>'ВХIДНІ ДАНІ'!Q143</f>
        <v>0</v>
      </c>
      <c r="H142" s="15">
        <f>'ВХIДНІ ДАНІ'!R143</f>
        <v>0</v>
      </c>
    </row>
    <row r="143" spans="2:8" x14ac:dyDescent="0.3">
      <c r="B143" s="32">
        <v>138</v>
      </c>
      <c r="C143" s="12">
        <f>'ВХIДНІ ДАНІ'!D144</f>
        <v>0</v>
      </c>
      <c r="D143" s="12">
        <f>'ВХIДНІ ДАНІ'!F144</f>
        <v>0</v>
      </c>
      <c r="E143" s="10">
        <f>'ВХIДНІ ДАНІ'!G144</f>
        <v>0</v>
      </c>
      <c r="F143" s="13">
        <f>'ВХIДНІ ДАНІ'!H144</f>
        <v>0</v>
      </c>
      <c r="G143" s="66">
        <f>'ВХIДНІ ДАНІ'!Q144</f>
        <v>0</v>
      </c>
      <c r="H143" s="15">
        <f>'ВХIДНІ ДАНІ'!R144</f>
        <v>0</v>
      </c>
    </row>
    <row r="144" spans="2:8" x14ac:dyDescent="0.3">
      <c r="B144" s="10">
        <v>139</v>
      </c>
      <c r="C144" s="12">
        <f>'ВХIДНІ ДАНІ'!D145</f>
        <v>0</v>
      </c>
      <c r="D144" s="12">
        <f>'ВХIДНІ ДАНІ'!F145</f>
        <v>0</v>
      </c>
      <c r="E144" s="10">
        <f>'ВХIДНІ ДАНІ'!G145</f>
        <v>0</v>
      </c>
      <c r="F144" s="13">
        <f>'ВХIДНІ ДАНІ'!H145</f>
        <v>0</v>
      </c>
      <c r="G144" s="66">
        <f>'ВХIДНІ ДАНІ'!Q145</f>
        <v>0</v>
      </c>
      <c r="H144" s="15">
        <f>'ВХIДНІ ДАНІ'!R145</f>
        <v>0</v>
      </c>
    </row>
    <row r="145" spans="2:8" x14ac:dyDescent="0.3">
      <c r="B145" s="32">
        <v>140</v>
      </c>
      <c r="C145" s="12">
        <f>'ВХIДНІ ДАНІ'!D146</f>
        <v>0</v>
      </c>
      <c r="D145" s="12">
        <f>'ВХIДНІ ДАНІ'!F146</f>
        <v>0</v>
      </c>
      <c r="E145" s="10">
        <f>'ВХIДНІ ДАНІ'!G146</f>
        <v>0</v>
      </c>
      <c r="F145" s="13">
        <f>'ВХIДНІ ДАНІ'!H146</f>
        <v>0</v>
      </c>
      <c r="G145" s="66">
        <f>'ВХIДНІ ДАНІ'!Q146</f>
        <v>0</v>
      </c>
      <c r="H145" s="15">
        <f>'ВХIДНІ ДАНІ'!R146</f>
        <v>0</v>
      </c>
    </row>
    <row r="146" spans="2:8" x14ac:dyDescent="0.3">
      <c r="B146" s="10">
        <v>141</v>
      </c>
      <c r="C146" s="12">
        <f>'ВХIДНІ ДАНІ'!D147</f>
        <v>0</v>
      </c>
      <c r="D146" s="12">
        <f>'ВХIДНІ ДАНІ'!F147</f>
        <v>0</v>
      </c>
      <c r="E146" s="10">
        <f>'ВХIДНІ ДАНІ'!G147</f>
        <v>0</v>
      </c>
      <c r="F146" s="13">
        <f>'ВХIДНІ ДАНІ'!H147</f>
        <v>0</v>
      </c>
      <c r="G146" s="66">
        <f>'ВХIДНІ ДАНІ'!Q147</f>
        <v>0</v>
      </c>
      <c r="H146" s="15">
        <f>'ВХIДНІ ДАНІ'!R147</f>
        <v>0</v>
      </c>
    </row>
    <row r="147" spans="2:8" x14ac:dyDescent="0.3">
      <c r="B147" s="32">
        <v>142</v>
      </c>
      <c r="C147" s="12">
        <f>'ВХIДНІ ДАНІ'!D148</f>
        <v>0</v>
      </c>
      <c r="D147" s="12">
        <f>'ВХIДНІ ДАНІ'!F148</f>
        <v>0</v>
      </c>
      <c r="E147" s="10">
        <f>'ВХIДНІ ДАНІ'!G148</f>
        <v>0</v>
      </c>
      <c r="F147" s="13">
        <f>'ВХIДНІ ДАНІ'!H148</f>
        <v>0</v>
      </c>
      <c r="G147" s="66">
        <f>'ВХIДНІ ДАНІ'!Q148</f>
        <v>0</v>
      </c>
      <c r="H147" s="15">
        <f>'ВХIДНІ ДАНІ'!R148</f>
        <v>0</v>
      </c>
    </row>
    <row r="148" spans="2:8" x14ac:dyDescent="0.3">
      <c r="B148" s="10">
        <v>143</v>
      </c>
      <c r="C148" s="12">
        <f>'ВХIДНІ ДАНІ'!D149</f>
        <v>0</v>
      </c>
      <c r="D148" s="12">
        <f>'ВХIДНІ ДАНІ'!F149</f>
        <v>0</v>
      </c>
      <c r="E148" s="10">
        <f>'ВХIДНІ ДАНІ'!G149</f>
        <v>0</v>
      </c>
      <c r="F148" s="13">
        <f>'ВХIДНІ ДАНІ'!H149</f>
        <v>0</v>
      </c>
      <c r="G148" s="66">
        <f>'ВХIДНІ ДАНІ'!Q149</f>
        <v>0</v>
      </c>
      <c r="H148" s="15">
        <f>'ВХIДНІ ДАНІ'!R149</f>
        <v>0</v>
      </c>
    </row>
    <row r="149" spans="2:8" x14ac:dyDescent="0.3">
      <c r="B149" s="32">
        <v>144</v>
      </c>
      <c r="C149" s="12">
        <f>'ВХIДНІ ДАНІ'!D150</f>
        <v>0</v>
      </c>
      <c r="D149" s="12">
        <f>'ВХIДНІ ДАНІ'!F150</f>
        <v>0</v>
      </c>
      <c r="E149" s="10">
        <f>'ВХIДНІ ДАНІ'!G150</f>
        <v>0</v>
      </c>
      <c r="F149" s="13">
        <f>'ВХIДНІ ДАНІ'!H150</f>
        <v>0</v>
      </c>
      <c r="G149" s="66">
        <f>'ВХIДНІ ДАНІ'!Q150</f>
        <v>0</v>
      </c>
      <c r="H149" s="15">
        <f>'ВХIДНІ ДАНІ'!R150</f>
        <v>0</v>
      </c>
    </row>
    <row r="150" spans="2:8" x14ac:dyDescent="0.3">
      <c r="B150" s="10">
        <v>145</v>
      </c>
      <c r="C150" s="12">
        <f>'ВХIДНІ ДАНІ'!D151</f>
        <v>0</v>
      </c>
      <c r="D150" s="12">
        <f>'ВХIДНІ ДАНІ'!F151</f>
        <v>0</v>
      </c>
      <c r="E150" s="10">
        <f>'ВХIДНІ ДАНІ'!G151</f>
        <v>0</v>
      </c>
      <c r="F150" s="13">
        <f>'ВХIДНІ ДАНІ'!H151</f>
        <v>0</v>
      </c>
      <c r="G150" s="66">
        <f>'ВХIДНІ ДАНІ'!Q151</f>
        <v>0</v>
      </c>
      <c r="H150" s="15">
        <f>'ВХIДНІ ДАНІ'!R151</f>
        <v>0</v>
      </c>
    </row>
    <row r="151" spans="2:8" x14ac:dyDescent="0.3">
      <c r="B151" s="32">
        <v>146</v>
      </c>
      <c r="C151" s="12">
        <f>'ВХIДНІ ДАНІ'!D152</f>
        <v>0</v>
      </c>
      <c r="D151" s="12">
        <f>'ВХIДНІ ДАНІ'!F152</f>
        <v>0</v>
      </c>
      <c r="E151" s="10">
        <f>'ВХIДНІ ДАНІ'!G152</f>
        <v>0</v>
      </c>
      <c r="F151" s="13">
        <f>'ВХIДНІ ДАНІ'!H152</f>
        <v>0</v>
      </c>
      <c r="G151" s="66">
        <f>'ВХIДНІ ДАНІ'!Q152</f>
        <v>0</v>
      </c>
      <c r="H151" s="15">
        <f>'ВХIДНІ ДАНІ'!R152</f>
        <v>0</v>
      </c>
    </row>
    <row r="152" spans="2:8" x14ac:dyDescent="0.3">
      <c r="B152" s="10">
        <v>147</v>
      </c>
      <c r="C152" s="12">
        <f>'ВХIДНІ ДАНІ'!D153</f>
        <v>0</v>
      </c>
      <c r="D152" s="12">
        <f>'ВХIДНІ ДАНІ'!F153</f>
        <v>0</v>
      </c>
      <c r="E152" s="10">
        <f>'ВХIДНІ ДАНІ'!G153</f>
        <v>0</v>
      </c>
      <c r="F152" s="13">
        <f>'ВХIДНІ ДАНІ'!H153</f>
        <v>0</v>
      </c>
      <c r="G152" s="66">
        <f>'ВХIДНІ ДАНІ'!Q153</f>
        <v>0</v>
      </c>
      <c r="H152" s="15">
        <f>'ВХIДНІ ДАНІ'!R153</f>
        <v>0</v>
      </c>
    </row>
    <row r="153" spans="2:8" x14ac:dyDescent="0.3">
      <c r="B153" s="32">
        <v>148</v>
      </c>
      <c r="C153" s="12">
        <f>'ВХIДНІ ДАНІ'!D154</f>
        <v>0</v>
      </c>
      <c r="D153" s="12">
        <f>'ВХIДНІ ДАНІ'!F154</f>
        <v>0</v>
      </c>
      <c r="E153" s="10">
        <f>'ВХIДНІ ДАНІ'!G154</f>
        <v>0</v>
      </c>
      <c r="F153" s="13">
        <f>'ВХIДНІ ДАНІ'!H154</f>
        <v>0</v>
      </c>
      <c r="G153" s="66">
        <f>'ВХIДНІ ДАНІ'!Q154</f>
        <v>0</v>
      </c>
      <c r="H153" s="15">
        <f>'ВХIДНІ ДАНІ'!R154</f>
        <v>0</v>
      </c>
    </row>
    <row r="154" spans="2:8" x14ac:dyDescent="0.3">
      <c r="B154" s="10">
        <v>149</v>
      </c>
      <c r="C154" s="12">
        <f>'ВХIДНІ ДАНІ'!D155</f>
        <v>0</v>
      </c>
      <c r="D154" s="12">
        <f>'ВХIДНІ ДАНІ'!F155</f>
        <v>0</v>
      </c>
      <c r="E154" s="10">
        <f>'ВХIДНІ ДАНІ'!G155</f>
        <v>0</v>
      </c>
      <c r="F154" s="13">
        <f>'ВХIДНІ ДАНІ'!H155</f>
        <v>0</v>
      </c>
      <c r="G154" s="66">
        <f>'ВХIДНІ ДАНІ'!Q155</f>
        <v>0</v>
      </c>
      <c r="H154" s="15">
        <f>'ВХIДНІ ДАНІ'!R155</f>
        <v>0</v>
      </c>
    </row>
    <row r="155" spans="2:8" x14ac:dyDescent="0.3">
      <c r="B155" s="32">
        <v>150</v>
      </c>
      <c r="C155" s="12">
        <f>'ВХIДНІ ДАНІ'!D156</f>
        <v>0</v>
      </c>
      <c r="D155" s="12">
        <f>'ВХIДНІ ДАНІ'!F156</f>
        <v>0</v>
      </c>
      <c r="E155" s="10">
        <f>'ВХIДНІ ДАНІ'!G156</f>
        <v>0</v>
      </c>
      <c r="F155" s="13">
        <f>'ВХIДНІ ДАНІ'!H156</f>
        <v>0</v>
      </c>
      <c r="G155" s="66">
        <f>'ВХIДНІ ДАНІ'!Q156</f>
        <v>0</v>
      </c>
      <c r="H155" s="15">
        <f>'ВХIДНІ ДАНІ'!R156</f>
        <v>0</v>
      </c>
    </row>
    <row r="156" spans="2:8" x14ac:dyDescent="0.3">
      <c r="B156" s="10">
        <v>151</v>
      </c>
      <c r="C156" s="12">
        <f>'ВХIДНІ ДАНІ'!D157</f>
        <v>0</v>
      </c>
      <c r="D156" s="12">
        <f>'ВХIДНІ ДАНІ'!F157</f>
        <v>0</v>
      </c>
      <c r="E156" s="10">
        <f>'ВХIДНІ ДАНІ'!G157</f>
        <v>0</v>
      </c>
      <c r="F156" s="13">
        <f>'ВХIДНІ ДАНІ'!H157</f>
        <v>0</v>
      </c>
      <c r="G156" s="66">
        <f>'ВХIДНІ ДАНІ'!Q157</f>
        <v>0</v>
      </c>
      <c r="H156" s="15">
        <f>'ВХIДНІ ДАНІ'!R157</f>
        <v>0</v>
      </c>
    </row>
    <row r="157" spans="2:8" x14ac:dyDescent="0.3">
      <c r="B157" s="32">
        <v>152</v>
      </c>
      <c r="C157" s="12">
        <f>'ВХIДНІ ДАНІ'!D158</f>
        <v>0</v>
      </c>
      <c r="D157" s="12">
        <f>'ВХIДНІ ДАНІ'!F158</f>
        <v>0</v>
      </c>
      <c r="E157" s="10">
        <f>'ВХIДНІ ДАНІ'!G158</f>
        <v>0</v>
      </c>
      <c r="F157" s="13">
        <f>'ВХIДНІ ДАНІ'!H158</f>
        <v>0</v>
      </c>
      <c r="G157" s="66">
        <f>'ВХIДНІ ДАНІ'!Q158</f>
        <v>0</v>
      </c>
      <c r="H157" s="15">
        <f>'ВХIДНІ ДАНІ'!R158</f>
        <v>0</v>
      </c>
    </row>
    <row r="158" spans="2:8" x14ac:dyDescent="0.3">
      <c r="B158" s="10">
        <v>153</v>
      </c>
      <c r="C158" s="12">
        <f>'ВХIДНІ ДАНІ'!D159</f>
        <v>0</v>
      </c>
      <c r="D158" s="12">
        <f>'ВХIДНІ ДАНІ'!F159</f>
        <v>0</v>
      </c>
      <c r="E158" s="10">
        <f>'ВХIДНІ ДАНІ'!G159</f>
        <v>0</v>
      </c>
      <c r="F158" s="13">
        <f>'ВХIДНІ ДАНІ'!H159</f>
        <v>0</v>
      </c>
      <c r="G158" s="66">
        <f>'ВХIДНІ ДАНІ'!Q159</f>
        <v>0</v>
      </c>
      <c r="H158" s="15">
        <f>'ВХIДНІ ДАНІ'!R159</f>
        <v>0</v>
      </c>
    </row>
    <row r="159" spans="2:8" x14ac:dyDescent="0.3">
      <c r="B159" s="32">
        <v>154</v>
      </c>
      <c r="C159" s="12">
        <f>'ВХIДНІ ДАНІ'!D160</f>
        <v>0</v>
      </c>
      <c r="D159" s="12">
        <f>'ВХIДНІ ДАНІ'!F160</f>
        <v>0</v>
      </c>
      <c r="E159" s="10">
        <f>'ВХIДНІ ДАНІ'!G160</f>
        <v>0</v>
      </c>
      <c r="F159" s="13">
        <f>'ВХIДНІ ДАНІ'!H160</f>
        <v>0</v>
      </c>
      <c r="G159" s="66">
        <f>'ВХIДНІ ДАНІ'!Q160</f>
        <v>0</v>
      </c>
      <c r="H159" s="15">
        <f>'ВХIДНІ ДАНІ'!R160</f>
        <v>0</v>
      </c>
    </row>
    <row r="160" spans="2:8" x14ac:dyDescent="0.3">
      <c r="B160" s="10">
        <v>155</v>
      </c>
      <c r="C160" s="12">
        <f>'ВХIДНІ ДАНІ'!D161</f>
        <v>0</v>
      </c>
      <c r="D160" s="12">
        <f>'ВХIДНІ ДАНІ'!F161</f>
        <v>0</v>
      </c>
      <c r="E160" s="10">
        <f>'ВХIДНІ ДАНІ'!G161</f>
        <v>0</v>
      </c>
      <c r="F160" s="13">
        <f>'ВХIДНІ ДАНІ'!H161</f>
        <v>0</v>
      </c>
      <c r="G160" s="66">
        <f>'ВХIДНІ ДАНІ'!Q161</f>
        <v>0</v>
      </c>
      <c r="H160" s="15">
        <f>'ВХIДНІ ДАНІ'!R161</f>
        <v>0</v>
      </c>
    </row>
    <row r="161" spans="2:8" x14ac:dyDescent="0.3">
      <c r="B161" s="32">
        <v>156</v>
      </c>
      <c r="C161" s="12">
        <f>'ВХIДНІ ДАНІ'!D162</f>
        <v>0</v>
      </c>
      <c r="D161" s="12">
        <f>'ВХIДНІ ДАНІ'!F162</f>
        <v>0</v>
      </c>
      <c r="E161" s="10">
        <f>'ВХIДНІ ДАНІ'!G162</f>
        <v>0</v>
      </c>
      <c r="F161" s="13">
        <f>'ВХIДНІ ДАНІ'!H162</f>
        <v>0</v>
      </c>
      <c r="G161" s="66">
        <f>'ВХIДНІ ДАНІ'!Q162</f>
        <v>0</v>
      </c>
      <c r="H161" s="15">
        <f>'ВХIДНІ ДАНІ'!R162</f>
        <v>0</v>
      </c>
    </row>
    <row r="162" spans="2:8" x14ac:dyDescent="0.3">
      <c r="B162" s="10">
        <v>157</v>
      </c>
      <c r="C162" s="12">
        <f>'ВХIДНІ ДАНІ'!D163</f>
        <v>0</v>
      </c>
      <c r="D162" s="12">
        <f>'ВХIДНІ ДАНІ'!F163</f>
        <v>0</v>
      </c>
      <c r="E162" s="10">
        <f>'ВХIДНІ ДАНІ'!G163</f>
        <v>0</v>
      </c>
      <c r="F162" s="13">
        <f>'ВХIДНІ ДАНІ'!H163</f>
        <v>0</v>
      </c>
      <c r="G162" s="66">
        <f>'ВХIДНІ ДАНІ'!Q163</f>
        <v>0</v>
      </c>
      <c r="H162" s="15">
        <f>'ВХIДНІ ДАНІ'!R163</f>
        <v>0</v>
      </c>
    </row>
    <row r="163" spans="2:8" x14ac:dyDescent="0.3">
      <c r="B163" s="32">
        <v>158</v>
      </c>
      <c r="C163" s="12">
        <f>'ВХIДНІ ДАНІ'!D164</f>
        <v>0</v>
      </c>
      <c r="D163" s="12">
        <f>'ВХIДНІ ДАНІ'!F164</f>
        <v>0</v>
      </c>
      <c r="E163" s="10">
        <f>'ВХIДНІ ДАНІ'!G164</f>
        <v>0</v>
      </c>
      <c r="F163" s="13">
        <f>'ВХIДНІ ДАНІ'!H164</f>
        <v>0</v>
      </c>
      <c r="G163" s="66">
        <f>'ВХIДНІ ДАНІ'!Q164</f>
        <v>0</v>
      </c>
      <c r="H163" s="15">
        <f>'ВХIДНІ ДАНІ'!R164</f>
        <v>0</v>
      </c>
    </row>
    <row r="164" spans="2:8" x14ac:dyDescent="0.3">
      <c r="B164" s="10">
        <v>159</v>
      </c>
      <c r="C164" s="12">
        <f>'ВХIДНІ ДАНІ'!D165</f>
        <v>0</v>
      </c>
      <c r="D164" s="12">
        <f>'ВХIДНІ ДАНІ'!F165</f>
        <v>0</v>
      </c>
      <c r="E164" s="10">
        <f>'ВХIДНІ ДАНІ'!G165</f>
        <v>0</v>
      </c>
      <c r="F164" s="13">
        <f>'ВХIДНІ ДАНІ'!H165</f>
        <v>0</v>
      </c>
      <c r="G164" s="66">
        <f>'ВХIДНІ ДАНІ'!Q165</f>
        <v>0</v>
      </c>
      <c r="H164" s="15">
        <f>'ВХIДНІ ДАНІ'!R165</f>
        <v>0</v>
      </c>
    </row>
    <row r="165" spans="2:8" x14ac:dyDescent="0.3">
      <c r="B165" s="32">
        <v>160</v>
      </c>
      <c r="C165" s="12">
        <f>'ВХIДНІ ДАНІ'!D166</f>
        <v>0</v>
      </c>
      <c r="D165" s="12">
        <f>'ВХIДНІ ДАНІ'!F166</f>
        <v>0</v>
      </c>
      <c r="E165" s="10">
        <f>'ВХIДНІ ДАНІ'!G166</f>
        <v>0</v>
      </c>
      <c r="F165" s="13">
        <f>'ВХIДНІ ДАНІ'!H166</f>
        <v>0</v>
      </c>
      <c r="G165" s="66">
        <f>'ВХIДНІ ДАНІ'!Q166</f>
        <v>0</v>
      </c>
      <c r="H165" s="15">
        <f>'ВХIДНІ ДАНІ'!R166</f>
        <v>0</v>
      </c>
    </row>
    <row r="166" spans="2:8" x14ac:dyDescent="0.3">
      <c r="B166" s="10">
        <v>161</v>
      </c>
      <c r="C166" s="12">
        <f>'ВХIДНІ ДАНІ'!D167</f>
        <v>0</v>
      </c>
      <c r="D166" s="12">
        <f>'ВХIДНІ ДАНІ'!F167</f>
        <v>0</v>
      </c>
      <c r="E166" s="10">
        <f>'ВХIДНІ ДАНІ'!G167</f>
        <v>0</v>
      </c>
      <c r="F166" s="13">
        <f>'ВХIДНІ ДАНІ'!H167</f>
        <v>0</v>
      </c>
      <c r="G166" s="66">
        <f>'ВХIДНІ ДАНІ'!Q167</f>
        <v>0</v>
      </c>
      <c r="H166" s="15">
        <f>'ВХIДНІ ДАНІ'!R167</f>
        <v>0</v>
      </c>
    </row>
    <row r="167" spans="2:8" x14ac:dyDescent="0.3">
      <c r="B167" s="32">
        <v>162</v>
      </c>
      <c r="C167" s="12">
        <f>'ВХIДНІ ДАНІ'!D168</f>
        <v>0</v>
      </c>
      <c r="D167" s="12">
        <f>'ВХIДНІ ДАНІ'!F168</f>
        <v>0</v>
      </c>
      <c r="E167" s="10">
        <f>'ВХIДНІ ДАНІ'!G168</f>
        <v>0</v>
      </c>
      <c r="F167" s="13">
        <f>'ВХIДНІ ДАНІ'!H168</f>
        <v>0</v>
      </c>
      <c r="G167" s="66">
        <f>'ВХIДНІ ДАНІ'!Q168</f>
        <v>0</v>
      </c>
      <c r="H167" s="15">
        <f>'ВХIДНІ ДАНІ'!R168</f>
        <v>0</v>
      </c>
    </row>
    <row r="168" spans="2:8" x14ac:dyDescent="0.3">
      <c r="B168" s="10">
        <v>163</v>
      </c>
      <c r="C168" s="12">
        <f>'ВХIДНІ ДАНІ'!D169</f>
        <v>0</v>
      </c>
      <c r="D168" s="12">
        <f>'ВХIДНІ ДАНІ'!F169</f>
        <v>0</v>
      </c>
      <c r="E168" s="10">
        <f>'ВХIДНІ ДАНІ'!G169</f>
        <v>0</v>
      </c>
      <c r="F168" s="13">
        <f>'ВХIДНІ ДАНІ'!H169</f>
        <v>0</v>
      </c>
      <c r="G168" s="66">
        <f>'ВХIДНІ ДАНІ'!Q169</f>
        <v>0</v>
      </c>
      <c r="H168" s="15">
        <f>'ВХIДНІ ДАНІ'!R169</f>
        <v>0</v>
      </c>
    </row>
    <row r="169" spans="2:8" x14ac:dyDescent="0.3">
      <c r="B169" s="32">
        <v>164</v>
      </c>
      <c r="C169" s="12">
        <f>'ВХIДНІ ДАНІ'!D170</f>
        <v>0</v>
      </c>
      <c r="D169" s="12">
        <f>'ВХIДНІ ДАНІ'!F170</f>
        <v>0</v>
      </c>
      <c r="E169" s="10">
        <f>'ВХIДНІ ДАНІ'!G170</f>
        <v>0</v>
      </c>
      <c r="F169" s="13">
        <f>'ВХIДНІ ДАНІ'!H170</f>
        <v>0</v>
      </c>
      <c r="G169" s="66">
        <f>'ВХIДНІ ДАНІ'!Q170</f>
        <v>0</v>
      </c>
      <c r="H169" s="15">
        <f>'ВХIДНІ ДАНІ'!R170</f>
        <v>0</v>
      </c>
    </row>
    <row r="170" spans="2:8" x14ac:dyDescent="0.3">
      <c r="B170" s="10">
        <v>165</v>
      </c>
      <c r="C170" s="12">
        <f>'ВХIДНІ ДАНІ'!D171</f>
        <v>0</v>
      </c>
      <c r="D170" s="12">
        <f>'ВХIДНІ ДАНІ'!F171</f>
        <v>0</v>
      </c>
      <c r="E170" s="10">
        <f>'ВХIДНІ ДАНІ'!G171</f>
        <v>0</v>
      </c>
      <c r="F170" s="13">
        <f>'ВХIДНІ ДАНІ'!H171</f>
        <v>0</v>
      </c>
      <c r="G170" s="66">
        <f>'ВХIДНІ ДАНІ'!Q171</f>
        <v>0</v>
      </c>
      <c r="H170" s="15">
        <f>'ВХIДНІ ДАНІ'!R171</f>
        <v>0</v>
      </c>
    </row>
    <row r="171" spans="2:8" x14ac:dyDescent="0.3">
      <c r="B171" s="32">
        <v>166</v>
      </c>
      <c r="C171" s="12">
        <f>'ВХIДНІ ДАНІ'!D172</f>
        <v>0</v>
      </c>
      <c r="D171" s="12">
        <f>'ВХIДНІ ДАНІ'!F172</f>
        <v>0</v>
      </c>
      <c r="E171" s="10">
        <f>'ВХIДНІ ДАНІ'!G172</f>
        <v>0</v>
      </c>
      <c r="F171" s="13">
        <f>'ВХIДНІ ДАНІ'!H172</f>
        <v>0</v>
      </c>
      <c r="G171" s="66">
        <f>'ВХIДНІ ДАНІ'!Q172</f>
        <v>0</v>
      </c>
      <c r="H171" s="15">
        <f>'ВХIДНІ ДАНІ'!R172</f>
        <v>0</v>
      </c>
    </row>
    <row r="172" spans="2:8" x14ac:dyDescent="0.3">
      <c r="B172" s="10">
        <v>167</v>
      </c>
      <c r="C172" s="12">
        <f>'ВХIДНІ ДАНІ'!D173</f>
        <v>0</v>
      </c>
      <c r="D172" s="12">
        <f>'ВХIДНІ ДАНІ'!F173</f>
        <v>0</v>
      </c>
      <c r="E172" s="10">
        <f>'ВХIДНІ ДАНІ'!G173</f>
        <v>0</v>
      </c>
      <c r="F172" s="13">
        <f>'ВХIДНІ ДАНІ'!H173</f>
        <v>0</v>
      </c>
      <c r="G172" s="66">
        <f>'ВХIДНІ ДАНІ'!Q173</f>
        <v>0</v>
      </c>
      <c r="H172" s="15">
        <f>'ВХIДНІ ДАНІ'!R173</f>
        <v>0</v>
      </c>
    </row>
    <row r="173" spans="2:8" x14ac:dyDescent="0.3">
      <c r="B173" s="32">
        <v>168</v>
      </c>
      <c r="C173" s="12">
        <f>'ВХIДНІ ДАНІ'!D174</f>
        <v>0</v>
      </c>
      <c r="D173" s="12">
        <f>'ВХIДНІ ДАНІ'!F174</f>
        <v>0</v>
      </c>
      <c r="E173" s="10">
        <f>'ВХIДНІ ДАНІ'!G174</f>
        <v>0</v>
      </c>
      <c r="F173" s="13">
        <f>'ВХIДНІ ДАНІ'!H174</f>
        <v>0</v>
      </c>
      <c r="G173" s="66">
        <f>'ВХIДНІ ДАНІ'!Q174</f>
        <v>0</v>
      </c>
      <c r="H173" s="15">
        <f>'ВХIДНІ ДАНІ'!R174</f>
        <v>0</v>
      </c>
    </row>
    <row r="174" spans="2:8" x14ac:dyDescent="0.3">
      <c r="B174" s="10">
        <v>169</v>
      </c>
      <c r="C174" s="12">
        <f>'ВХIДНІ ДАНІ'!D175</f>
        <v>0</v>
      </c>
      <c r="D174" s="12">
        <f>'ВХIДНІ ДАНІ'!F175</f>
        <v>0</v>
      </c>
      <c r="E174" s="10">
        <f>'ВХIДНІ ДАНІ'!G175</f>
        <v>0</v>
      </c>
      <c r="F174" s="13">
        <f>'ВХIДНІ ДАНІ'!H175</f>
        <v>0</v>
      </c>
      <c r="G174" s="66">
        <f>'ВХIДНІ ДАНІ'!Q175</f>
        <v>0</v>
      </c>
      <c r="H174" s="15">
        <f>'ВХIДНІ ДАНІ'!R175</f>
        <v>0</v>
      </c>
    </row>
    <row r="175" spans="2:8" x14ac:dyDescent="0.3">
      <c r="B175" s="32">
        <v>170</v>
      </c>
      <c r="C175" s="12">
        <f>'ВХIДНІ ДАНІ'!D176</f>
        <v>0</v>
      </c>
      <c r="D175" s="12">
        <f>'ВХIДНІ ДАНІ'!F176</f>
        <v>0</v>
      </c>
      <c r="E175" s="10">
        <f>'ВХIДНІ ДАНІ'!G176</f>
        <v>0</v>
      </c>
      <c r="F175" s="13">
        <f>'ВХIДНІ ДАНІ'!H176</f>
        <v>0</v>
      </c>
      <c r="G175" s="66">
        <f>'ВХIДНІ ДАНІ'!Q176</f>
        <v>0</v>
      </c>
      <c r="H175" s="15">
        <f>'ВХIДНІ ДАНІ'!R176</f>
        <v>0</v>
      </c>
    </row>
    <row r="176" spans="2:8" x14ac:dyDescent="0.3">
      <c r="B176" s="10">
        <v>171</v>
      </c>
      <c r="C176" s="12">
        <f>'ВХIДНІ ДАНІ'!D177</f>
        <v>0</v>
      </c>
      <c r="D176" s="12">
        <f>'ВХIДНІ ДАНІ'!F177</f>
        <v>0</v>
      </c>
      <c r="E176" s="10">
        <f>'ВХIДНІ ДАНІ'!G177</f>
        <v>0</v>
      </c>
      <c r="F176" s="13">
        <f>'ВХIДНІ ДАНІ'!H177</f>
        <v>0</v>
      </c>
      <c r="G176" s="66">
        <f>'ВХIДНІ ДАНІ'!Q177</f>
        <v>0</v>
      </c>
      <c r="H176" s="15">
        <f>'ВХIДНІ ДАНІ'!R177</f>
        <v>0</v>
      </c>
    </row>
    <row r="177" spans="2:8" x14ac:dyDescent="0.3">
      <c r="B177" s="32">
        <v>172</v>
      </c>
      <c r="C177" s="12">
        <f>'ВХIДНІ ДАНІ'!D178</f>
        <v>0</v>
      </c>
      <c r="D177" s="12">
        <f>'ВХIДНІ ДАНІ'!F178</f>
        <v>0</v>
      </c>
      <c r="E177" s="10">
        <f>'ВХIДНІ ДАНІ'!G178</f>
        <v>0</v>
      </c>
      <c r="F177" s="13">
        <f>'ВХIДНІ ДАНІ'!H178</f>
        <v>0</v>
      </c>
      <c r="G177" s="66">
        <f>'ВХIДНІ ДАНІ'!Q178</f>
        <v>0</v>
      </c>
      <c r="H177" s="15">
        <f>'ВХIДНІ ДАНІ'!R178</f>
        <v>0</v>
      </c>
    </row>
    <row r="178" spans="2:8" x14ac:dyDescent="0.3">
      <c r="B178" s="10">
        <v>173</v>
      </c>
      <c r="C178" s="12">
        <f>'ВХIДНІ ДАНІ'!D179</f>
        <v>0</v>
      </c>
      <c r="D178" s="12">
        <f>'ВХIДНІ ДАНІ'!F179</f>
        <v>0</v>
      </c>
      <c r="E178" s="10">
        <f>'ВХIДНІ ДАНІ'!G179</f>
        <v>0</v>
      </c>
      <c r="F178" s="13">
        <f>'ВХIДНІ ДАНІ'!H179</f>
        <v>0</v>
      </c>
      <c r="G178" s="66">
        <f>'ВХIДНІ ДАНІ'!Q179</f>
        <v>0</v>
      </c>
      <c r="H178" s="15">
        <f>'ВХIДНІ ДАНІ'!R179</f>
        <v>0</v>
      </c>
    </row>
    <row r="179" spans="2:8" x14ac:dyDescent="0.3">
      <c r="B179" s="32">
        <v>174</v>
      </c>
      <c r="C179" s="12">
        <f>'ВХIДНІ ДАНІ'!D180</f>
        <v>0</v>
      </c>
      <c r="D179" s="12">
        <f>'ВХIДНІ ДАНІ'!F180</f>
        <v>0</v>
      </c>
      <c r="E179" s="10">
        <f>'ВХIДНІ ДАНІ'!G180</f>
        <v>0</v>
      </c>
      <c r="F179" s="13">
        <f>'ВХIДНІ ДАНІ'!H180</f>
        <v>0</v>
      </c>
      <c r="G179" s="66">
        <f>'ВХIДНІ ДАНІ'!Q180</f>
        <v>0</v>
      </c>
      <c r="H179" s="15">
        <f>'ВХIДНІ ДАНІ'!R180</f>
        <v>0</v>
      </c>
    </row>
    <row r="180" spans="2:8" x14ac:dyDescent="0.3">
      <c r="B180" s="10">
        <v>175</v>
      </c>
      <c r="C180" s="12">
        <f>'ВХIДНІ ДАНІ'!D181</f>
        <v>0</v>
      </c>
      <c r="D180" s="12">
        <f>'ВХIДНІ ДАНІ'!F181</f>
        <v>0</v>
      </c>
      <c r="E180" s="10">
        <f>'ВХIДНІ ДАНІ'!G181</f>
        <v>0</v>
      </c>
      <c r="F180" s="13">
        <f>'ВХIДНІ ДАНІ'!H181</f>
        <v>0</v>
      </c>
      <c r="G180" s="66">
        <f>'ВХIДНІ ДАНІ'!Q181</f>
        <v>0</v>
      </c>
      <c r="H180" s="15">
        <f>'ВХIДНІ ДАНІ'!R181</f>
        <v>0</v>
      </c>
    </row>
    <row r="181" spans="2:8" x14ac:dyDescent="0.3">
      <c r="B181" s="32">
        <v>176</v>
      </c>
      <c r="C181" s="12">
        <f>'ВХIДНІ ДАНІ'!D182</f>
        <v>0</v>
      </c>
      <c r="D181" s="12">
        <f>'ВХIДНІ ДАНІ'!F182</f>
        <v>0</v>
      </c>
      <c r="E181" s="10">
        <f>'ВХIДНІ ДАНІ'!G182</f>
        <v>0</v>
      </c>
      <c r="F181" s="13">
        <f>'ВХIДНІ ДАНІ'!H182</f>
        <v>0</v>
      </c>
      <c r="G181" s="66">
        <f>'ВХIДНІ ДАНІ'!Q182</f>
        <v>0</v>
      </c>
      <c r="H181" s="15">
        <f>'ВХIДНІ ДАНІ'!R182</f>
        <v>0</v>
      </c>
    </row>
    <row r="182" spans="2:8" x14ac:dyDescent="0.3">
      <c r="B182" s="10">
        <v>177</v>
      </c>
      <c r="C182" s="12">
        <f>'ВХIДНІ ДАНІ'!D183</f>
        <v>0</v>
      </c>
      <c r="D182" s="12">
        <f>'ВХIДНІ ДАНІ'!F183</f>
        <v>0</v>
      </c>
      <c r="E182" s="10">
        <f>'ВХIДНІ ДАНІ'!G183</f>
        <v>0</v>
      </c>
      <c r="F182" s="13">
        <f>'ВХIДНІ ДАНІ'!H183</f>
        <v>0</v>
      </c>
      <c r="G182" s="66">
        <f>'ВХIДНІ ДАНІ'!Q183</f>
        <v>0</v>
      </c>
      <c r="H182" s="15">
        <f>'ВХIДНІ ДАНІ'!R183</f>
        <v>0</v>
      </c>
    </row>
    <row r="183" spans="2:8" x14ac:dyDescent="0.3">
      <c r="B183" s="32">
        <v>178</v>
      </c>
      <c r="C183" s="12">
        <f>'ВХIДНІ ДАНІ'!D184</f>
        <v>0</v>
      </c>
      <c r="D183" s="12">
        <f>'ВХIДНІ ДАНІ'!F184</f>
        <v>0</v>
      </c>
      <c r="E183" s="10">
        <f>'ВХIДНІ ДАНІ'!G184</f>
        <v>0</v>
      </c>
      <c r="F183" s="13">
        <f>'ВХIДНІ ДАНІ'!H184</f>
        <v>0</v>
      </c>
      <c r="G183" s="66">
        <f>'ВХIДНІ ДАНІ'!Q184</f>
        <v>0</v>
      </c>
      <c r="H183" s="15">
        <f>'ВХIДНІ ДАНІ'!R184</f>
        <v>0</v>
      </c>
    </row>
    <row r="184" spans="2:8" x14ac:dyDescent="0.3">
      <c r="B184" s="10">
        <v>179</v>
      </c>
      <c r="C184" s="12">
        <f>'ВХIДНІ ДАНІ'!D185</f>
        <v>0</v>
      </c>
      <c r="D184" s="12">
        <f>'ВХIДНІ ДАНІ'!F185</f>
        <v>0</v>
      </c>
      <c r="E184" s="10">
        <f>'ВХIДНІ ДАНІ'!G185</f>
        <v>0</v>
      </c>
      <c r="F184" s="13">
        <f>'ВХIДНІ ДАНІ'!H185</f>
        <v>0</v>
      </c>
      <c r="G184" s="66">
        <f>'ВХIДНІ ДАНІ'!Q185</f>
        <v>0</v>
      </c>
      <c r="H184" s="15">
        <f>'ВХIДНІ ДАНІ'!R185</f>
        <v>0</v>
      </c>
    </row>
    <row r="185" spans="2:8" x14ac:dyDescent="0.3">
      <c r="B185" s="32">
        <v>180</v>
      </c>
      <c r="C185" s="12">
        <f>'ВХIДНІ ДАНІ'!D186</f>
        <v>0</v>
      </c>
      <c r="D185" s="12">
        <f>'ВХIДНІ ДАНІ'!F186</f>
        <v>0</v>
      </c>
      <c r="E185" s="10">
        <f>'ВХIДНІ ДАНІ'!G186</f>
        <v>0</v>
      </c>
      <c r="F185" s="13">
        <f>'ВХIДНІ ДАНІ'!H186</f>
        <v>0</v>
      </c>
      <c r="G185" s="66">
        <f>'ВХIДНІ ДАНІ'!Q186</f>
        <v>0</v>
      </c>
      <c r="H185" s="15">
        <f>'ВХIДНІ ДАНІ'!R186</f>
        <v>0</v>
      </c>
    </row>
    <row r="186" spans="2:8" x14ac:dyDescent="0.3">
      <c r="B186" s="10">
        <v>181</v>
      </c>
      <c r="C186" s="12">
        <f>'ВХIДНІ ДАНІ'!D187</f>
        <v>0</v>
      </c>
      <c r="D186" s="12">
        <f>'ВХIДНІ ДАНІ'!F187</f>
        <v>0</v>
      </c>
      <c r="E186" s="10">
        <f>'ВХIДНІ ДАНІ'!G187</f>
        <v>0</v>
      </c>
      <c r="F186" s="13">
        <f>'ВХIДНІ ДАНІ'!H187</f>
        <v>0</v>
      </c>
      <c r="G186" s="66">
        <f>'ВХIДНІ ДАНІ'!Q187</f>
        <v>0</v>
      </c>
      <c r="H186" s="15">
        <f>'ВХIДНІ ДАНІ'!R187</f>
        <v>0</v>
      </c>
    </row>
    <row r="187" spans="2:8" x14ac:dyDescent="0.3">
      <c r="B187" s="32">
        <v>182</v>
      </c>
      <c r="C187" s="12">
        <f>'ВХIДНІ ДАНІ'!D188</f>
        <v>0</v>
      </c>
      <c r="D187" s="12">
        <f>'ВХIДНІ ДАНІ'!F188</f>
        <v>0</v>
      </c>
      <c r="E187" s="10">
        <f>'ВХIДНІ ДАНІ'!G188</f>
        <v>0</v>
      </c>
      <c r="F187" s="13">
        <f>'ВХIДНІ ДАНІ'!H188</f>
        <v>0</v>
      </c>
      <c r="G187" s="66">
        <f>'ВХIДНІ ДАНІ'!Q188</f>
        <v>0</v>
      </c>
      <c r="H187" s="15">
        <f>'ВХIДНІ ДАНІ'!R188</f>
        <v>0</v>
      </c>
    </row>
    <row r="188" spans="2:8" x14ac:dyDescent="0.3">
      <c r="B188" s="10">
        <v>183</v>
      </c>
      <c r="C188" s="12">
        <f>'ВХIДНІ ДАНІ'!D189</f>
        <v>0</v>
      </c>
      <c r="D188" s="12">
        <f>'ВХIДНІ ДАНІ'!F189</f>
        <v>0</v>
      </c>
      <c r="E188" s="10">
        <f>'ВХIДНІ ДАНІ'!G189</f>
        <v>0</v>
      </c>
      <c r="F188" s="13">
        <f>'ВХIДНІ ДАНІ'!H189</f>
        <v>0</v>
      </c>
      <c r="G188" s="66">
        <f>'ВХIДНІ ДАНІ'!Q189</f>
        <v>0</v>
      </c>
      <c r="H188" s="15">
        <f>'ВХIДНІ ДАНІ'!R189</f>
        <v>0</v>
      </c>
    </row>
    <row r="189" spans="2:8" x14ac:dyDescent="0.3">
      <c r="B189" s="32">
        <v>184</v>
      </c>
      <c r="C189" s="12">
        <f>'ВХIДНІ ДАНІ'!D190</f>
        <v>0</v>
      </c>
      <c r="D189" s="12">
        <f>'ВХIДНІ ДАНІ'!F190</f>
        <v>0</v>
      </c>
      <c r="E189" s="10">
        <f>'ВХIДНІ ДАНІ'!G190</f>
        <v>0</v>
      </c>
      <c r="F189" s="13">
        <f>'ВХIДНІ ДАНІ'!H190</f>
        <v>0</v>
      </c>
      <c r="G189" s="66">
        <f>'ВХIДНІ ДАНІ'!Q190</f>
        <v>0</v>
      </c>
      <c r="H189" s="15">
        <f>'ВХIДНІ ДАНІ'!R190</f>
        <v>0</v>
      </c>
    </row>
    <row r="190" spans="2:8" x14ac:dyDescent="0.3">
      <c r="B190" s="10">
        <v>185</v>
      </c>
      <c r="C190" s="12">
        <f>'ВХIДНІ ДАНІ'!D191</f>
        <v>0</v>
      </c>
      <c r="D190" s="12">
        <f>'ВХIДНІ ДАНІ'!F191</f>
        <v>0</v>
      </c>
      <c r="E190" s="10">
        <f>'ВХIДНІ ДАНІ'!G191</f>
        <v>0</v>
      </c>
      <c r="F190" s="13">
        <f>'ВХIДНІ ДАНІ'!H191</f>
        <v>0</v>
      </c>
      <c r="G190" s="66">
        <f>'ВХIДНІ ДАНІ'!Q191</f>
        <v>0</v>
      </c>
      <c r="H190" s="15">
        <f>'ВХIДНІ ДАНІ'!R191</f>
        <v>0</v>
      </c>
    </row>
    <row r="191" spans="2:8" x14ac:dyDescent="0.3">
      <c r="B191" s="32">
        <v>186</v>
      </c>
      <c r="C191" s="12">
        <f>'ВХIДНІ ДАНІ'!D192</f>
        <v>0</v>
      </c>
      <c r="D191" s="12">
        <f>'ВХIДНІ ДАНІ'!F192</f>
        <v>0</v>
      </c>
      <c r="E191" s="10">
        <f>'ВХIДНІ ДАНІ'!G192</f>
        <v>0</v>
      </c>
      <c r="F191" s="13">
        <f>'ВХIДНІ ДАНІ'!H192</f>
        <v>0</v>
      </c>
      <c r="G191" s="66">
        <f>'ВХIДНІ ДАНІ'!Q192</f>
        <v>0</v>
      </c>
      <c r="H191" s="15">
        <f>'ВХIДНІ ДАНІ'!R192</f>
        <v>0</v>
      </c>
    </row>
    <row r="192" spans="2:8" x14ac:dyDescent="0.3">
      <c r="B192" s="10">
        <v>187</v>
      </c>
      <c r="C192" s="12">
        <f>'ВХIДНІ ДАНІ'!D193</f>
        <v>0</v>
      </c>
      <c r="D192" s="12">
        <f>'ВХIДНІ ДАНІ'!F193</f>
        <v>0</v>
      </c>
      <c r="E192" s="10">
        <f>'ВХIДНІ ДАНІ'!G193</f>
        <v>0</v>
      </c>
      <c r="F192" s="13">
        <f>'ВХIДНІ ДАНІ'!H193</f>
        <v>0</v>
      </c>
      <c r="G192" s="66">
        <f>'ВХIДНІ ДАНІ'!Q193</f>
        <v>0</v>
      </c>
      <c r="H192" s="15">
        <f>'ВХIДНІ ДАНІ'!R193</f>
        <v>0</v>
      </c>
    </row>
    <row r="193" spans="2:8" x14ac:dyDescent="0.3">
      <c r="B193" s="32">
        <v>188</v>
      </c>
      <c r="C193" s="12">
        <f>'ВХIДНІ ДАНІ'!D194</f>
        <v>0</v>
      </c>
      <c r="D193" s="12">
        <f>'ВХIДНІ ДАНІ'!F194</f>
        <v>0</v>
      </c>
      <c r="E193" s="10">
        <f>'ВХIДНІ ДАНІ'!G194</f>
        <v>0</v>
      </c>
      <c r="F193" s="13">
        <f>'ВХIДНІ ДАНІ'!H194</f>
        <v>0</v>
      </c>
      <c r="G193" s="66">
        <f>'ВХIДНІ ДАНІ'!Q194</f>
        <v>0</v>
      </c>
      <c r="H193" s="15">
        <f>'ВХIДНІ ДАНІ'!R194</f>
        <v>0</v>
      </c>
    </row>
    <row r="194" spans="2:8" x14ac:dyDescent="0.3">
      <c r="B194" s="10">
        <v>189</v>
      </c>
      <c r="C194" s="12">
        <f>'ВХIДНІ ДАНІ'!D195</f>
        <v>0</v>
      </c>
      <c r="D194" s="12">
        <f>'ВХIДНІ ДАНІ'!F195</f>
        <v>0</v>
      </c>
      <c r="E194" s="10">
        <f>'ВХIДНІ ДАНІ'!G195</f>
        <v>0</v>
      </c>
      <c r="F194" s="13">
        <f>'ВХIДНІ ДАНІ'!H195</f>
        <v>0</v>
      </c>
      <c r="G194" s="66">
        <f>'ВХIДНІ ДАНІ'!Q195</f>
        <v>0</v>
      </c>
      <c r="H194" s="15">
        <f>'ВХIДНІ ДАНІ'!R195</f>
        <v>0</v>
      </c>
    </row>
    <row r="195" spans="2:8" x14ac:dyDescent="0.3">
      <c r="B195" s="32">
        <v>190</v>
      </c>
      <c r="C195" s="12">
        <f>'ВХIДНІ ДАНІ'!D196</f>
        <v>0</v>
      </c>
      <c r="D195" s="12">
        <f>'ВХIДНІ ДАНІ'!F196</f>
        <v>0</v>
      </c>
      <c r="E195" s="10">
        <f>'ВХIДНІ ДАНІ'!G196</f>
        <v>0</v>
      </c>
      <c r="F195" s="13">
        <f>'ВХIДНІ ДАНІ'!H196</f>
        <v>0</v>
      </c>
      <c r="G195" s="66">
        <f>'ВХIДНІ ДАНІ'!Q196</f>
        <v>0</v>
      </c>
      <c r="H195" s="15">
        <f>'ВХIДНІ ДАНІ'!R196</f>
        <v>0</v>
      </c>
    </row>
    <row r="196" spans="2:8" x14ac:dyDescent="0.3">
      <c r="B196" s="10">
        <v>191</v>
      </c>
      <c r="C196" s="12">
        <f>'ВХIДНІ ДАНІ'!D197</f>
        <v>0</v>
      </c>
      <c r="D196" s="12">
        <f>'ВХIДНІ ДАНІ'!F197</f>
        <v>0</v>
      </c>
      <c r="E196" s="10">
        <f>'ВХIДНІ ДАНІ'!G197</f>
        <v>0</v>
      </c>
      <c r="F196" s="13">
        <f>'ВХIДНІ ДАНІ'!H197</f>
        <v>0</v>
      </c>
      <c r="G196" s="66">
        <f>'ВХIДНІ ДАНІ'!Q197</f>
        <v>0</v>
      </c>
      <c r="H196" s="15">
        <f>'ВХIДНІ ДАНІ'!R197</f>
        <v>0</v>
      </c>
    </row>
    <row r="197" spans="2:8" x14ac:dyDescent="0.3">
      <c r="B197" s="32">
        <v>192</v>
      </c>
      <c r="C197" s="12">
        <f>'ВХIДНІ ДАНІ'!D198</f>
        <v>0</v>
      </c>
      <c r="D197" s="12">
        <f>'ВХIДНІ ДАНІ'!F198</f>
        <v>0</v>
      </c>
      <c r="E197" s="10">
        <f>'ВХIДНІ ДАНІ'!G198</f>
        <v>0</v>
      </c>
      <c r="F197" s="13">
        <f>'ВХIДНІ ДАНІ'!H198</f>
        <v>0</v>
      </c>
      <c r="G197" s="66">
        <f>'ВХIДНІ ДАНІ'!Q198</f>
        <v>0</v>
      </c>
      <c r="H197" s="15">
        <f>'ВХIДНІ ДАНІ'!R198</f>
        <v>0</v>
      </c>
    </row>
    <row r="198" spans="2:8" x14ac:dyDescent="0.3">
      <c r="B198" s="10">
        <v>193</v>
      </c>
      <c r="C198" s="12">
        <f>'ВХIДНІ ДАНІ'!D199</f>
        <v>0</v>
      </c>
      <c r="D198" s="12">
        <f>'ВХIДНІ ДАНІ'!F199</f>
        <v>0</v>
      </c>
      <c r="E198" s="10">
        <f>'ВХIДНІ ДАНІ'!G199</f>
        <v>0</v>
      </c>
      <c r="F198" s="13">
        <f>'ВХIДНІ ДАНІ'!H199</f>
        <v>0</v>
      </c>
      <c r="G198" s="66">
        <f>'ВХIДНІ ДАНІ'!Q199</f>
        <v>0</v>
      </c>
      <c r="H198" s="15">
        <f>'ВХIДНІ ДАНІ'!R199</f>
        <v>0</v>
      </c>
    </row>
    <row r="199" spans="2:8" x14ac:dyDescent="0.3">
      <c r="B199" s="32">
        <v>194</v>
      </c>
      <c r="C199" s="12">
        <f>'ВХIДНІ ДАНІ'!D200</f>
        <v>0</v>
      </c>
      <c r="D199" s="12">
        <f>'ВХIДНІ ДАНІ'!F200</f>
        <v>0</v>
      </c>
      <c r="E199" s="10">
        <f>'ВХIДНІ ДАНІ'!G200</f>
        <v>0</v>
      </c>
      <c r="F199" s="13">
        <f>'ВХIДНІ ДАНІ'!H200</f>
        <v>0</v>
      </c>
      <c r="G199" s="66">
        <f>'ВХIДНІ ДАНІ'!Q200</f>
        <v>0</v>
      </c>
      <c r="H199" s="15">
        <f>'ВХIДНІ ДАНІ'!R200</f>
        <v>0</v>
      </c>
    </row>
    <row r="200" spans="2:8" x14ac:dyDescent="0.3">
      <c r="B200" s="10">
        <v>195</v>
      </c>
      <c r="C200" s="12">
        <f>'ВХIДНІ ДАНІ'!D201</f>
        <v>0</v>
      </c>
      <c r="D200" s="12">
        <f>'ВХIДНІ ДАНІ'!F201</f>
        <v>0</v>
      </c>
      <c r="E200" s="10">
        <f>'ВХIДНІ ДАНІ'!G201</f>
        <v>0</v>
      </c>
      <c r="F200" s="13">
        <f>'ВХIДНІ ДАНІ'!H201</f>
        <v>0</v>
      </c>
      <c r="G200" s="66">
        <f>'ВХIДНІ ДАНІ'!Q201</f>
        <v>0</v>
      </c>
      <c r="H200" s="15">
        <f>'ВХIДНІ ДАНІ'!R201</f>
        <v>0</v>
      </c>
    </row>
    <row r="201" spans="2:8" x14ac:dyDescent="0.3">
      <c r="B201" s="32">
        <v>196</v>
      </c>
      <c r="C201" s="12">
        <f>'ВХIДНІ ДАНІ'!D202</f>
        <v>0</v>
      </c>
      <c r="D201" s="12">
        <f>'ВХIДНІ ДАНІ'!F202</f>
        <v>0</v>
      </c>
      <c r="E201" s="10">
        <f>'ВХIДНІ ДАНІ'!G202</f>
        <v>0</v>
      </c>
      <c r="F201" s="13">
        <f>'ВХIДНІ ДАНІ'!H202</f>
        <v>0</v>
      </c>
      <c r="G201" s="66">
        <f>'ВХIДНІ ДАНІ'!Q202</f>
        <v>0</v>
      </c>
      <c r="H201" s="15">
        <f>'ВХIДНІ ДАНІ'!R202</f>
        <v>0</v>
      </c>
    </row>
    <row r="202" spans="2:8" x14ac:dyDescent="0.3">
      <c r="B202" s="10">
        <v>197</v>
      </c>
      <c r="C202" s="12">
        <f>'ВХIДНІ ДАНІ'!D203</f>
        <v>0</v>
      </c>
      <c r="D202" s="12">
        <f>'ВХIДНІ ДАНІ'!F203</f>
        <v>0</v>
      </c>
      <c r="E202" s="10">
        <f>'ВХIДНІ ДАНІ'!G203</f>
        <v>0</v>
      </c>
      <c r="F202" s="13">
        <f>'ВХIДНІ ДАНІ'!H203</f>
        <v>0</v>
      </c>
      <c r="G202" s="66">
        <f>'ВХIДНІ ДАНІ'!Q203</f>
        <v>0</v>
      </c>
      <c r="H202" s="15">
        <f>'ВХIДНІ ДАНІ'!R203</f>
        <v>0</v>
      </c>
    </row>
    <row r="203" spans="2:8" x14ac:dyDescent="0.3">
      <c r="B203" s="32">
        <v>198</v>
      </c>
      <c r="C203" s="12">
        <f>'ВХIДНІ ДАНІ'!D204</f>
        <v>0</v>
      </c>
      <c r="D203" s="12">
        <f>'ВХIДНІ ДАНІ'!F204</f>
        <v>0</v>
      </c>
      <c r="E203" s="10">
        <f>'ВХIДНІ ДАНІ'!G204</f>
        <v>0</v>
      </c>
      <c r="F203" s="13">
        <f>'ВХIДНІ ДАНІ'!H204</f>
        <v>0</v>
      </c>
      <c r="G203" s="66">
        <f>'ВХIДНІ ДАНІ'!Q204</f>
        <v>0</v>
      </c>
      <c r="H203" s="15">
        <f>'ВХIДНІ ДАНІ'!R204</f>
        <v>0</v>
      </c>
    </row>
    <row r="204" spans="2:8" x14ac:dyDescent="0.3">
      <c r="B204" s="10">
        <v>199</v>
      </c>
      <c r="C204" s="12">
        <f>'ВХIДНІ ДАНІ'!D205</f>
        <v>0</v>
      </c>
      <c r="D204" s="12">
        <f>'ВХIДНІ ДАНІ'!F205</f>
        <v>0</v>
      </c>
      <c r="E204" s="10">
        <f>'ВХIДНІ ДАНІ'!G205</f>
        <v>0</v>
      </c>
      <c r="F204" s="13">
        <f>'ВХIДНІ ДАНІ'!H205</f>
        <v>0</v>
      </c>
      <c r="G204" s="66">
        <f>'ВХIДНІ ДАНІ'!Q205</f>
        <v>0</v>
      </c>
      <c r="H204" s="15">
        <f>'ВХIДНІ ДАНІ'!R205</f>
        <v>0</v>
      </c>
    </row>
    <row r="205" spans="2:8" x14ac:dyDescent="0.3">
      <c r="B205" s="32">
        <v>200</v>
      </c>
      <c r="C205" s="12">
        <f>'ВХIДНІ ДАНІ'!D206</f>
        <v>0</v>
      </c>
      <c r="D205" s="12">
        <f>'ВХIДНІ ДАНІ'!F206</f>
        <v>0</v>
      </c>
      <c r="E205" s="10">
        <f>'ВХIДНІ ДАНІ'!G206</f>
        <v>0</v>
      </c>
      <c r="F205" s="13">
        <f>'ВХIДНІ ДАНІ'!H206</f>
        <v>0</v>
      </c>
      <c r="G205" s="66">
        <f>'ВХIДНІ ДАНІ'!Q206</f>
        <v>0</v>
      </c>
      <c r="H205" s="15">
        <f>'ВХIДНІ ДАНІ'!R206</f>
        <v>0</v>
      </c>
    </row>
    <row r="206" spans="2:8" x14ac:dyDescent="0.3">
      <c r="B206" s="10">
        <v>201</v>
      </c>
      <c r="C206" s="12">
        <f>'ВХIДНІ ДАНІ'!D207</f>
        <v>0</v>
      </c>
      <c r="D206" s="12">
        <f>'ВХIДНІ ДАНІ'!F207</f>
        <v>0</v>
      </c>
      <c r="E206" s="10">
        <f>'ВХIДНІ ДАНІ'!G207</f>
        <v>0</v>
      </c>
      <c r="F206" s="13">
        <f>'ВХIДНІ ДАНІ'!H207</f>
        <v>0</v>
      </c>
      <c r="G206" s="66">
        <f>'ВХIДНІ ДАНІ'!Q207</f>
        <v>0</v>
      </c>
      <c r="H206" s="15">
        <f>'ВХIДНІ ДАНІ'!R207</f>
        <v>0</v>
      </c>
    </row>
    <row r="207" spans="2:8" x14ac:dyDescent="0.3">
      <c r="B207" s="32">
        <v>202</v>
      </c>
      <c r="C207" s="12">
        <f>'ВХIДНІ ДАНІ'!D208</f>
        <v>0</v>
      </c>
      <c r="D207" s="12">
        <f>'ВХIДНІ ДАНІ'!F208</f>
        <v>0</v>
      </c>
      <c r="E207" s="10">
        <f>'ВХIДНІ ДАНІ'!G208</f>
        <v>0</v>
      </c>
      <c r="F207" s="13">
        <f>'ВХIДНІ ДАНІ'!H208</f>
        <v>0</v>
      </c>
      <c r="G207" s="66">
        <f>'ВХIДНІ ДАНІ'!Q208</f>
        <v>0</v>
      </c>
      <c r="H207" s="15">
        <f>'ВХIДНІ ДАНІ'!R208</f>
        <v>0</v>
      </c>
    </row>
    <row r="208" spans="2:8" x14ac:dyDescent="0.3">
      <c r="B208" s="10">
        <v>203</v>
      </c>
      <c r="C208" s="12">
        <f>'ВХIДНІ ДАНІ'!D209</f>
        <v>0</v>
      </c>
      <c r="D208" s="12">
        <f>'ВХIДНІ ДАНІ'!F209</f>
        <v>0</v>
      </c>
      <c r="E208" s="10">
        <f>'ВХIДНІ ДАНІ'!G209</f>
        <v>0</v>
      </c>
      <c r="F208" s="13">
        <f>'ВХIДНІ ДАНІ'!H209</f>
        <v>0</v>
      </c>
      <c r="G208" s="66">
        <f>'ВХIДНІ ДАНІ'!Q209</f>
        <v>0</v>
      </c>
      <c r="H208" s="15">
        <f>'ВХIДНІ ДАНІ'!R209</f>
        <v>0</v>
      </c>
    </row>
    <row r="209" spans="2:8" x14ac:dyDescent="0.3">
      <c r="B209" s="32">
        <v>204</v>
      </c>
      <c r="C209" s="12">
        <f>'ВХIДНІ ДАНІ'!D210</f>
        <v>0</v>
      </c>
      <c r="D209" s="12">
        <f>'ВХIДНІ ДАНІ'!F210</f>
        <v>0</v>
      </c>
      <c r="E209" s="10">
        <f>'ВХIДНІ ДАНІ'!G210</f>
        <v>0</v>
      </c>
      <c r="F209" s="13">
        <f>'ВХIДНІ ДАНІ'!H210</f>
        <v>0</v>
      </c>
      <c r="G209" s="66">
        <f>'ВХIДНІ ДАНІ'!Q210</f>
        <v>0</v>
      </c>
      <c r="H209" s="15">
        <f>'ВХIДНІ ДАНІ'!R210</f>
        <v>0</v>
      </c>
    </row>
    <row r="210" spans="2:8" x14ac:dyDescent="0.3">
      <c r="B210" s="10">
        <v>205</v>
      </c>
      <c r="C210" s="12">
        <f>'ВХIДНІ ДАНІ'!D211</f>
        <v>0</v>
      </c>
      <c r="D210" s="12">
        <f>'ВХIДНІ ДАНІ'!F211</f>
        <v>0</v>
      </c>
      <c r="E210" s="10">
        <f>'ВХIДНІ ДАНІ'!G211</f>
        <v>0</v>
      </c>
      <c r="F210" s="13">
        <f>'ВХIДНІ ДАНІ'!H211</f>
        <v>0</v>
      </c>
      <c r="G210" s="66">
        <f>'ВХIДНІ ДАНІ'!Q211</f>
        <v>0</v>
      </c>
      <c r="H210" s="15">
        <f>'ВХIДНІ ДАНІ'!R211</f>
        <v>0</v>
      </c>
    </row>
    <row r="211" spans="2:8" x14ac:dyDescent="0.3">
      <c r="B211" s="32">
        <v>206</v>
      </c>
      <c r="C211" s="12">
        <f>'ВХIДНІ ДАНІ'!D212</f>
        <v>0</v>
      </c>
      <c r="D211" s="12">
        <f>'ВХIДНІ ДАНІ'!F212</f>
        <v>0</v>
      </c>
      <c r="E211" s="10">
        <f>'ВХIДНІ ДАНІ'!G212</f>
        <v>0</v>
      </c>
      <c r="F211" s="13">
        <f>'ВХIДНІ ДАНІ'!H212</f>
        <v>0</v>
      </c>
      <c r="G211" s="66">
        <f>'ВХIДНІ ДАНІ'!Q212</f>
        <v>0</v>
      </c>
      <c r="H211" s="15">
        <f>'ВХIДНІ ДАНІ'!R212</f>
        <v>0</v>
      </c>
    </row>
    <row r="212" spans="2:8" x14ac:dyDescent="0.3">
      <c r="B212" s="10">
        <v>207</v>
      </c>
      <c r="C212" s="12">
        <f>'ВХIДНІ ДАНІ'!D213</f>
        <v>0</v>
      </c>
      <c r="D212" s="12">
        <f>'ВХIДНІ ДАНІ'!F213</f>
        <v>0</v>
      </c>
      <c r="E212" s="10">
        <f>'ВХIДНІ ДАНІ'!G213</f>
        <v>0</v>
      </c>
      <c r="F212" s="13">
        <f>'ВХIДНІ ДАНІ'!H213</f>
        <v>0</v>
      </c>
      <c r="G212" s="66">
        <f>'ВХIДНІ ДАНІ'!Q213</f>
        <v>0</v>
      </c>
      <c r="H212" s="15">
        <f>'ВХIДНІ ДАНІ'!R213</f>
        <v>0</v>
      </c>
    </row>
    <row r="213" spans="2:8" x14ac:dyDescent="0.3">
      <c r="B213" s="32">
        <v>208</v>
      </c>
      <c r="C213" s="12">
        <f>'ВХIДНІ ДАНІ'!D214</f>
        <v>0</v>
      </c>
      <c r="D213" s="12">
        <f>'ВХIДНІ ДАНІ'!F214</f>
        <v>0</v>
      </c>
      <c r="E213" s="10">
        <f>'ВХIДНІ ДАНІ'!G214</f>
        <v>0</v>
      </c>
      <c r="F213" s="13">
        <f>'ВХIДНІ ДАНІ'!H214</f>
        <v>0</v>
      </c>
      <c r="G213" s="66">
        <f>'ВХIДНІ ДАНІ'!Q214</f>
        <v>0</v>
      </c>
      <c r="H213" s="15">
        <f>'ВХIДНІ ДАНІ'!R214</f>
        <v>0</v>
      </c>
    </row>
    <row r="214" spans="2:8" x14ac:dyDescent="0.3">
      <c r="B214" s="10">
        <v>209</v>
      </c>
      <c r="C214" s="12">
        <f>'ВХIДНІ ДАНІ'!D215</f>
        <v>0</v>
      </c>
      <c r="D214" s="12">
        <f>'ВХIДНІ ДАНІ'!F215</f>
        <v>0</v>
      </c>
      <c r="E214" s="10">
        <f>'ВХIДНІ ДАНІ'!G215</f>
        <v>0</v>
      </c>
      <c r="F214" s="13">
        <f>'ВХIДНІ ДАНІ'!H215</f>
        <v>0</v>
      </c>
      <c r="G214" s="66">
        <f>'ВХIДНІ ДАНІ'!Q215</f>
        <v>0</v>
      </c>
      <c r="H214" s="15">
        <f>'ВХIДНІ ДАНІ'!R215</f>
        <v>0</v>
      </c>
    </row>
    <row r="215" spans="2:8" x14ac:dyDescent="0.3">
      <c r="B215" s="32">
        <v>210</v>
      </c>
      <c r="C215" s="12">
        <f>'ВХIДНІ ДАНІ'!D216</f>
        <v>0</v>
      </c>
      <c r="D215" s="12">
        <f>'ВХIДНІ ДАНІ'!F216</f>
        <v>0</v>
      </c>
      <c r="E215" s="10">
        <f>'ВХIДНІ ДАНІ'!G216</f>
        <v>0</v>
      </c>
      <c r="F215" s="13">
        <f>'ВХIДНІ ДАНІ'!H216</f>
        <v>0</v>
      </c>
      <c r="G215" s="66">
        <f>'ВХIДНІ ДАНІ'!Q216</f>
        <v>0</v>
      </c>
      <c r="H215" s="15">
        <f>'ВХIДНІ ДАНІ'!R216</f>
        <v>0</v>
      </c>
    </row>
    <row r="216" spans="2:8" x14ac:dyDescent="0.3">
      <c r="B216" s="10">
        <v>211</v>
      </c>
      <c r="C216" s="12">
        <f>'ВХIДНІ ДАНІ'!D217</f>
        <v>0</v>
      </c>
      <c r="D216" s="12">
        <f>'ВХIДНІ ДАНІ'!F217</f>
        <v>0</v>
      </c>
      <c r="E216" s="10">
        <f>'ВХIДНІ ДАНІ'!G217</f>
        <v>0</v>
      </c>
      <c r="F216" s="13">
        <f>'ВХIДНІ ДАНІ'!H217</f>
        <v>0</v>
      </c>
      <c r="G216" s="66">
        <f>'ВХIДНІ ДАНІ'!Q217</f>
        <v>0</v>
      </c>
      <c r="H216" s="15">
        <f>'ВХIДНІ ДАНІ'!R217</f>
        <v>0</v>
      </c>
    </row>
    <row r="217" spans="2:8" x14ac:dyDescent="0.3">
      <c r="B217" s="32">
        <v>212</v>
      </c>
      <c r="C217" s="12">
        <f>'ВХIДНІ ДАНІ'!D218</f>
        <v>0</v>
      </c>
      <c r="D217" s="12">
        <f>'ВХIДНІ ДАНІ'!F218</f>
        <v>0</v>
      </c>
      <c r="E217" s="10">
        <f>'ВХIДНІ ДАНІ'!G218</f>
        <v>0</v>
      </c>
      <c r="F217" s="13">
        <f>'ВХIДНІ ДАНІ'!H218</f>
        <v>0</v>
      </c>
      <c r="G217" s="66">
        <f>'ВХIДНІ ДАНІ'!Q218</f>
        <v>0</v>
      </c>
      <c r="H217" s="15">
        <f>'ВХIДНІ ДАНІ'!R218</f>
        <v>0</v>
      </c>
    </row>
    <row r="218" spans="2:8" x14ac:dyDescent="0.3">
      <c r="B218" s="10">
        <v>213</v>
      </c>
      <c r="C218" s="12">
        <f>'ВХIДНІ ДАНІ'!D219</f>
        <v>0</v>
      </c>
      <c r="D218" s="12">
        <f>'ВХIДНІ ДАНІ'!F219</f>
        <v>0</v>
      </c>
      <c r="E218" s="10">
        <f>'ВХIДНІ ДАНІ'!G219</f>
        <v>0</v>
      </c>
      <c r="F218" s="13">
        <f>'ВХIДНІ ДАНІ'!H219</f>
        <v>0</v>
      </c>
      <c r="G218" s="66">
        <f>'ВХIДНІ ДАНІ'!Q219</f>
        <v>0</v>
      </c>
      <c r="H218" s="15">
        <f>'ВХIДНІ ДАНІ'!R219</f>
        <v>0</v>
      </c>
    </row>
    <row r="219" spans="2:8" x14ac:dyDescent="0.3">
      <c r="B219" s="32">
        <v>214</v>
      </c>
      <c r="C219" s="12">
        <f>'ВХIДНІ ДАНІ'!D220</f>
        <v>0</v>
      </c>
      <c r="D219" s="12">
        <f>'ВХIДНІ ДАНІ'!F220</f>
        <v>0</v>
      </c>
      <c r="E219" s="10">
        <f>'ВХIДНІ ДАНІ'!G220</f>
        <v>0</v>
      </c>
      <c r="F219" s="13">
        <f>'ВХIДНІ ДАНІ'!H220</f>
        <v>0</v>
      </c>
      <c r="G219" s="66">
        <f>'ВХIДНІ ДАНІ'!Q220</f>
        <v>0</v>
      </c>
      <c r="H219" s="15">
        <f>'ВХIДНІ ДАНІ'!R220</f>
        <v>0</v>
      </c>
    </row>
    <row r="220" spans="2:8" x14ac:dyDescent="0.3">
      <c r="B220" s="10">
        <v>215</v>
      </c>
      <c r="C220" s="12">
        <f>'ВХIДНІ ДАНІ'!D221</f>
        <v>0</v>
      </c>
      <c r="D220" s="12">
        <f>'ВХIДНІ ДАНІ'!F221</f>
        <v>0</v>
      </c>
      <c r="E220" s="10">
        <f>'ВХIДНІ ДАНІ'!G221</f>
        <v>0</v>
      </c>
      <c r="F220" s="13">
        <f>'ВХIДНІ ДАНІ'!H221</f>
        <v>0</v>
      </c>
      <c r="G220" s="66">
        <f>'ВХIДНІ ДАНІ'!Q221</f>
        <v>0</v>
      </c>
      <c r="H220" s="15">
        <f>'ВХIДНІ ДАНІ'!R221</f>
        <v>0</v>
      </c>
    </row>
    <row r="221" spans="2:8" x14ac:dyDescent="0.3">
      <c r="B221" s="32">
        <v>216</v>
      </c>
      <c r="C221" s="12">
        <f>'ВХIДНІ ДАНІ'!D222</f>
        <v>0</v>
      </c>
      <c r="D221" s="12">
        <f>'ВХIДНІ ДАНІ'!F222</f>
        <v>0</v>
      </c>
      <c r="E221" s="10">
        <f>'ВХIДНІ ДАНІ'!G222</f>
        <v>0</v>
      </c>
      <c r="F221" s="13">
        <f>'ВХIДНІ ДАНІ'!H222</f>
        <v>0</v>
      </c>
      <c r="G221" s="66">
        <f>'ВХIДНІ ДАНІ'!Q222</f>
        <v>0</v>
      </c>
      <c r="H221" s="15">
        <f>'ВХIДНІ ДАНІ'!R222</f>
        <v>0</v>
      </c>
    </row>
    <row r="222" spans="2:8" x14ac:dyDescent="0.3">
      <c r="B222" s="10">
        <v>217</v>
      </c>
      <c r="C222" s="12">
        <f>'ВХIДНІ ДАНІ'!D223</f>
        <v>0</v>
      </c>
      <c r="D222" s="12">
        <f>'ВХIДНІ ДАНІ'!F223</f>
        <v>0</v>
      </c>
      <c r="E222" s="10">
        <f>'ВХIДНІ ДАНІ'!G223</f>
        <v>0</v>
      </c>
      <c r="F222" s="13">
        <f>'ВХIДНІ ДАНІ'!H223</f>
        <v>0</v>
      </c>
      <c r="G222" s="66">
        <f>'ВХIДНІ ДАНІ'!Q223</f>
        <v>0</v>
      </c>
      <c r="H222" s="15">
        <f>'ВХIДНІ ДАНІ'!R223</f>
        <v>0</v>
      </c>
    </row>
    <row r="223" spans="2:8" x14ac:dyDescent="0.3">
      <c r="B223" s="32">
        <v>218</v>
      </c>
      <c r="C223" s="12">
        <f>'ВХIДНІ ДАНІ'!D224</f>
        <v>0</v>
      </c>
      <c r="D223" s="12">
        <f>'ВХIДНІ ДАНІ'!F224</f>
        <v>0</v>
      </c>
      <c r="E223" s="10">
        <f>'ВХIДНІ ДАНІ'!G224</f>
        <v>0</v>
      </c>
      <c r="F223" s="13">
        <f>'ВХIДНІ ДАНІ'!H224</f>
        <v>0</v>
      </c>
      <c r="G223" s="66">
        <f>'ВХIДНІ ДАНІ'!Q224</f>
        <v>0</v>
      </c>
      <c r="H223" s="15">
        <f>'ВХIДНІ ДАНІ'!R224</f>
        <v>0</v>
      </c>
    </row>
    <row r="224" spans="2:8" x14ac:dyDescent="0.3">
      <c r="B224" s="10">
        <v>219</v>
      </c>
      <c r="C224" s="12">
        <f>'ВХIДНІ ДАНІ'!D225</f>
        <v>0</v>
      </c>
      <c r="D224" s="12">
        <f>'ВХIДНІ ДАНІ'!F225</f>
        <v>0</v>
      </c>
      <c r="E224" s="10">
        <f>'ВХIДНІ ДАНІ'!G225</f>
        <v>0</v>
      </c>
      <c r="F224" s="13">
        <f>'ВХIДНІ ДАНІ'!H225</f>
        <v>0</v>
      </c>
      <c r="G224" s="66">
        <f>'ВХIДНІ ДАНІ'!Q225</f>
        <v>0</v>
      </c>
      <c r="H224" s="15">
        <f>'ВХIДНІ ДАНІ'!R225</f>
        <v>0</v>
      </c>
    </row>
    <row r="225" spans="2:8" x14ac:dyDescent="0.3">
      <c r="B225" s="32">
        <v>220</v>
      </c>
      <c r="C225" s="12">
        <f>'ВХIДНІ ДАНІ'!D226</f>
        <v>0</v>
      </c>
      <c r="D225" s="12">
        <f>'ВХIДНІ ДАНІ'!F226</f>
        <v>0</v>
      </c>
      <c r="E225" s="10">
        <f>'ВХIДНІ ДАНІ'!G226</f>
        <v>0</v>
      </c>
      <c r="F225" s="13">
        <f>'ВХIДНІ ДАНІ'!H226</f>
        <v>0</v>
      </c>
      <c r="G225" s="66">
        <f>'ВХIДНІ ДАНІ'!Q226</f>
        <v>0</v>
      </c>
      <c r="H225" s="15">
        <f>'ВХIДНІ ДАНІ'!R226</f>
        <v>0</v>
      </c>
    </row>
    <row r="226" spans="2:8" x14ac:dyDescent="0.3">
      <c r="B226" s="10">
        <v>221</v>
      </c>
      <c r="C226" s="12">
        <f>'ВХIДНІ ДАНІ'!D227</f>
        <v>0</v>
      </c>
      <c r="D226" s="12">
        <f>'ВХIДНІ ДАНІ'!F227</f>
        <v>0</v>
      </c>
      <c r="E226" s="10">
        <f>'ВХIДНІ ДАНІ'!G227</f>
        <v>0</v>
      </c>
      <c r="F226" s="13">
        <f>'ВХIДНІ ДАНІ'!H227</f>
        <v>0</v>
      </c>
      <c r="G226" s="66">
        <f>'ВХIДНІ ДАНІ'!Q227</f>
        <v>0</v>
      </c>
      <c r="H226" s="15">
        <f>'ВХIДНІ ДАНІ'!R227</f>
        <v>0</v>
      </c>
    </row>
    <row r="227" spans="2:8" x14ac:dyDescent="0.3">
      <c r="B227" s="32">
        <v>222</v>
      </c>
      <c r="C227" s="12">
        <f>'ВХIДНІ ДАНІ'!D228</f>
        <v>0</v>
      </c>
      <c r="D227" s="12">
        <f>'ВХIДНІ ДАНІ'!F228</f>
        <v>0</v>
      </c>
      <c r="E227" s="10">
        <f>'ВХIДНІ ДАНІ'!G228</f>
        <v>0</v>
      </c>
      <c r="F227" s="13">
        <f>'ВХIДНІ ДАНІ'!H228</f>
        <v>0</v>
      </c>
      <c r="G227" s="66">
        <f>'ВХIДНІ ДАНІ'!Q228</f>
        <v>0</v>
      </c>
      <c r="H227" s="15">
        <f>'ВХIДНІ ДАНІ'!R228</f>
        <v>0</v>
      </c>
    </row>
    <row r="228" spans="2:8" x14ac:dyDescent="0.3">
      <c r="B228" s="10">
        <v>223</v>
      </c>
      <c r="C228" s="12">
        <f>'ВХIДНІ ДАНІ'!D229</f>
        <v>0</v>
      </c>
      <c r="D228" s="12">
        <f>'ВХIДНІ ДАНІ'!F229</f>
        <v>0</v>
      </c>
      <c r="E228" s="10">
        <f>'ВХIДНІ ДАНІ'!G229</f>
        <v>0</v>
      </c>
      <c r="F228" s="13">
        <f>'ВХIДНІ ДАНІ'!H229</f>
        <v>0</v>
      </c>
      <c r="G228" s="66">
        <f>'ВХIДНІ ДАНІ'!Q229</f>
        <v>0</v>
      </c>
      <c r="H228" s="15">
        <f>'ВХIДНІ ДАНІ'!R229</f>
        <v>0</v>
      </c>
    </row>
    <row r="229" spans="2:8" x14ac:dyDescent="0.3">
      <c r="B229" s="32">
        <v>224</v>
      </c>
      <c r="C229" s="12">
        <f>'ВХIДНІ ДАНІ'!D230</f>
        <v>0</v>
      </c>
      <c r="D229" s="12">
        <f>'ВХIДНІ ДАНІ'!F230</f>
        <v>0</v>
      </c>
      <c r="E229" s="10">
        <f>'ВХIДНІ ДАНІ'!G230</f>
        <v>0</v>
      </c>
      <c r="F229" s="13">
        <f>'ВХIДНІ ДАНІ'!H230</f>
        <v>0</v>
      </c>
      <c r="G229" s="66">
        <f>'ВХIДНІ ДАНІ'!Q230</f>
        <v>0</v>
      </c>
      <c r="H229" s="15">
        <f>'ВХIДНІ ДАНІ'!R230</f>
        <v>0</v>
      </c>
    </row>
    <row r="230" spans="2:8" x14ac:dyDescent="0.3">
      <c r="B230" s="10">
        <v>225</v>
      </c>
      <c r="C230" s="12">
        <f>'ВХIДНІ ДАНІ'!D231</f>
        <v>0</v>
      </c>
      <c r="D230" s="12">
        <f>'ВХIДНІ ДАНІ'!F231</f>
        <v>0</v>
      </c>
      <c r="E230" s="10">
        <f>'ВХIДНІ ДАНІ'!G231</f>
        <v>0</v>
      </c>
      <c r="F230" s="13">
        <f>'ВХIДНІ ДАНІ'!H231</f>
        <v>0</v>
      </c>
      <c r="G230" s="66">
        <f>'ВХIДНІ ДАНІ'!Q231</f>
        <v>0</v>
      </c>
      <c r="H230" s="15">
        <f>'ВХIДНІ ДАНІ'!R231</f>
        <v>0</v>
      </c>
    </row>
    <row r="231" spans="2:8" x14ac:dyDescent="0.3">
      <c r="B231" s="32">
        <v>226</v>
      </c>
      <c r="C231" s="12">
        <f>'ВХIДНІ ДАНІ'!D232</f>
        <v>0</v>
      </c>
      <c r="D231" s="12">
        <f>'ВХIДНІ ДАНІ'!F232</f>
        <v>0</v>
      </c>
      <c r="E231" s="10">
        <f>'ВХIДНІ ДАНІ'!G232</f>
        <v>0</v>
      </c>
      <c r="F231" s="13">
        <f>'ВХIДНІ ДАНІ'!H232</f>
        <v>0</v>
      </c>
      <c r="G231" s="66">
        <f>'ВХIДНІ ДАНІ'!Q232</f>
        <v>0</v>
      </c>
      <c r="H231" s="15">
        <f>'ВХIДНІ ДАНІ'!R232</f>
        <v>0</v>
      </c>
    </row>
    <row r="232" spans="2:8" x14ac:dyDescent="0.3">
      <c r="B232" s="10">
        <v>227</v>
      </c>
      <c r="C232" s="12">
        <f>'ВХIДНІ ДАНІ'!D233</f>
        <v>0</v>
      </c>
      <c r="D232" s="12">
        <f>'ВХIДНІ ДАНІ'!F233</f>
        <v>0</v>
      </c>
      <c r="E232" s="10">
        <f>'ВХIДНІ ДАНІ'!G233</f>
        <v>0</v>
      </c>
      <c r="F232" s="13">
        <f>'ВХIДНІ ДАНІ'!H233</f>
        <v>0</v>
      </c>
      <c r="G232" s="66">
        <f>'ВХIДНІ ДАНІ'!Q233</f>
        <v>0</v>
      </c>
      <c r="H232" s="15">
        <f>'ВХIДНІ ДАНІ'!R233</f>
        <v>0</v>
      </c>
    </row>
    <row r="233" spans="2:8" x14ac:dyDescent="0.3">
      <c r="B233" s="32">
        <v>228</v>
      </c>
      <c r="C233" s="12">
        <f>'ВХIДНІ ДАНІ'!D234</f>
        <v>0</v>
      </c>
      <c r="D233" s="12">
        <f>'ВХIДНІ ДАНІ'!F234</f>
        <v>0</v>
      </c>
      <c r="E233" s="10">
        <f>'ВХIДНІ ДАНІ'!G234</f>
        <v>0</v>
      </c>
      <c r="F233" s="13">
        <f>'ВХIДНІ ДАНІ'!H234</f>
        <v>0</v>
      </c>
      <c r="G233" s="66">
        <f>'ВХIДНІ ДАНІ'!Q234</f>
        <v>0</v>
      </c>
      <c r="H233" s="15">
        <f>'ВХIДНІ ДАНІ'!R234</f>
        <v>0</v>
      </c>
    </row>
    <row r="234" spans="2:8" x14ac:dyDescent="0.3">
      <c r="B234" s="10">
        <v>229</v>
      </c>
      <c r="C234" s="12">
        <f>'ВХIДНІ ДАНІ'!D235</f>
        <v>0</v>
      </c>
      <c r="D234" s="12">
        <f>'ВХIДНІ ДАНІ'!F235</f>
        <v>0</v>
      </c>
      <c r="E234" s="10">
        <f>'ВХIДНІ ДАНІ'!G235</f>
        <v>0</v>
      </c>
      <c r="F234" s="13">
        <f>'ВХIДНІ ДАНІ'!H235</f>
        <v>0</v>
      </c>
      <c r="G234" s="66">
        <f>'ВХIДНІ ДАНІ'!Q235</f>
        <v>0</v>
      </c>
      <c r="H234" s="15">
        <f>'ВХIДНІ ДАНІ'!R235</f>
        <v>0</v>
      </c>
    </row>
    <row r="235" spans="2:8" x14ac:dyDescent="0.3">
      <c r="B235" s="32">
        <v>230</v>
      </c>
      <c r="C235" s="12">
        <f>'ВХIДНІ ДАНІ'!D236</f>
        <v>0</v>
      </c>
      <c r="D235" s="12">
        <f>'ВХIДНІ ДАНІ'!F236</f>
        <v>0</v>
      </c>
      <c r="E235" s="10">
        <f>'ВХIДНІ ДАНІ'!G236</f>
        <v>0</v>
      </c>
      <c r="F235" s="13">
        <f>'ВХIДНІ ДАНІ'!H236</f>
        <v>0</v>
      </c>
      <c r="G235" s="66">
        <f>'ВХIДНІ ДАНІ'!Q236</f>
        <v>0</v>
      </c>
      <c r="H235" s="15">
        <f>'ВХIДНІ ДАНІ'!R236</f>
        <v>0</v>
      </c>
    </row>
    <row r="236" spans="2:8" x14ac:dyDescent="0.3">
      <c r="B236" s="10">
        <v>231</v>
      </c>
      <c r="C236" s="12">
        <f>'ВХIДНІ ДАНІ'!D237</f>
        <v>0</v>
      </c>
      <c r="D236" s="12">
        <f>'ВХIДНІ ДАНІ'!F237</f>
        <v>0</v>
      </c>
      <c r="E236" s="10">
        <f>'ВХIДНІ ДАНІ'!G237</f>
        <v>0</v>
      </c>
      <c r="F236" s="13">
        <f>'ВХIДНІ ДАНІ'!H237</f>
        <v>0</v>
      </c>
      <c r="G236" s="66">
        <f>'ВХIДНІ ДАНІ'!Q237</f>
        <v>0</v>
      </c>
      <c r="H236" s="15">
        <f>'ВХIДНІ ДАНІ'!R237</f>
        <v>0</v>
      </c>
    </row>
    <row r="237" spans="2:8" x14ac:dyDescent="0.3">
      <c r="B237" s="32">
        <v>232</v>
      </c>
      <c r="C237" s="12">
        <f>'ВХIДНІ ДАНІ'!D238</f>
        <v>0</v>
      </c>
      <c r="D237" s="12">
        <f>'ВХIДНІ ДАНІ'!F238</f>
        <v>0</v>
      </c>
      <c r="E237" s="10">
        <f>'ВХIДНІ ДАНІ'!G238</f>
        <v>0</v>
      </c>
      <c r="F237" s="13">
        <f>'ВХIДНІ ДАНІ'!H238</f>
        <v>0</v>
      </c>
      <c r="G237" s="66">
        <f>'ВХIДНІ ДАНІ'!Q238</f>
        <v>0</v>
      </c>
      <c r="H237" s="15">
        <f>'ВХIДНІ ДАНІ'!R238</f>
        <v>0</v>
      </c>
    </row>
  </sheetData>
  <mergeCells count="1">
    <mergeCell ref="B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2262-C29A-444A-B5A5-B6905182CD54}">
  <dimension ref="B1:E17"/>
  <sheetViews>
    <sheetView workbookViewId="0">
      <selection activeCell="K12" sqref="K12"/>
    </sheetView>
  </sheetViews>
  <sheetFormatPr defaultRowHeight="14.4" x14ac:dyDescent="0.3"/>
  <cols>
    <col min="2" max="2" width="16" customWidth="1"/>
  </cols>
  <sheetData>
    <row r="1" spans="2:5" x14ac:dyDescent="0.3">
      <c r="B1" t="s">
        <v>130</v>
      </c>
    </row>
    <row r="2" spans="2:5" x14ac:dyDescent="0.3">
      <c r="B2" s="1"/>
      <c r="C2" s="52">
        <v>2016</v>
      </c>
      <c r="D2" s="52">
        <v>2017</v>
      </c>
      <c r="E2" s="52">
        <v>2018</v>
      </c>
    </row>
    <row r="3" spans="2:5" x14ac:dyDescent="0.3">
      <c r="B3" s="52" t="s">
        <v>115</v>
      </c>
      <c r="C3" s="51">
        <v>1.0191897654584221</v>
      </c>
      <c r="D3" s="51">
        <v>0.996090973702914</v>
      </c>
      <c r="E3" s="51">
        <v>1.0554371002132197</v>
      </c>
    </row>
    <row r="4" spans="2:5" x14ac:dyDescent="0.3">
      <c r="B4" s="52" t="s">
        <v>116</v>
      </c>
      <c r="C4" s="51">
        <v>1.0510812826249067</v>
      </c>
      <c r="D4" s="51">
        <v>0.9854586129753915</v>
      </c>
      <c r="E4" s="51">
        <v>1.0473527218493661</v>
      </c>
    </row>
    <row r="5" spans="2:5" x14ac:dyDescent="0.3">
      <c r="B5" s="52" t="s">
        <v>117</v>
      </c>
      <c r="C5" s="51">
        <v>1.027086383601757</v>
      </c>
      <c r="D5" s="51">
        <v>0.99670571010248898</v>
      </c>
      <c r="E5" s="51">
        <v>1.0534407027818449</v>
      </c>
    </row>
    <row r="6" spans="2:5" x14ac:dyDescent="0.3">
      <c r="B6" s="52" t="s">
        <v>118</v>
      </c>
      <c r="C6" s="51">
        <v>1.0481740481740482</v>
      </c>
      <c r="D6" s="51">
        <v>0.97707847707847706</v>
      </c>
      <c r="E6" s="51">
        <v>1.0256410256410255</v>
      </c>
    </row>
    <row r="7" spans="2:5" x14ac:dyDescent="0.3">
      <c r="B7" s="52" t="s">
        <v>119</v>
      </c>
      <c r="C7" s="51">
        <v>1.0055762081784387</v>
      </c>
      <c r="D7" s="51">
        <v>1.0044609665427509</v>
      </c>
      <c r="E7" s="51">
        <v>1.0431226765799257</v>
      </c>
    </row>
    <row r="8" spans="2:5" x14ac:dyDescent="0.3">
      <c r="B8" s="52" t="s">
        <v>120</v>
      </c>
      <c r="C8" s="51">
        <v>1.0313739632167327</v>
      </c>
      <c r="D8" s="51">
        <v>0.98990263252794808</v>
      </c>
      <c r="E8" s="51">
        <v>1.0627479264334656</v>
      </c>
    </row>
    <row r="9" spans="2:5" x14ac:dyDescent="0.3">
      <c r="B9" s="52" t="s">
        <v>121</v>
      </c>
      <c r="C9" s="51">
        <v>1.0253863134657837</v>
      </c>
      <c r="D9" s="51">
        <v>1.0327446651949963</v>
      </c>
      <c r="E9" s="51">
        <v>0.99926416482707869</v>
      </c>
    </row>
    <row r="10" spans="2:5" x14ac:dyDescent="0.3">
      <c r="B10" s="52" t="s">
        <v>122</v>
      </c>
      <c r="C10" s="51">
        <v>1.0595134665508255</v>
      </c>
      <c r="D10" s="51">
        <v>0.97654213727193739</v>
      </c>
      <c r="E10" s="51">
        <v>1.0482189400521287</v>
      </c>
    </row>
    <row r="11" spans="2:5" x14ac:dyDescent="0.3">
      <c r="B11" s="52" t="s">
        <v>123</v>
      </c>
      <c r="C11" s="51">
        <v>1.0457013574660634</v>
      </c>
      <c r="D11" s="51">
        <v>0.98914027149321271</v>
      </c>
      <c r="E11" s="51">
        <v>1.0321266968325793</v>
      </c>
    </row>
    <row r="12" spans="2:5" x14ac:dyDescent="0.3">
      <c r="B12" s="52" t="s">
        <v>124</v>
      </c>
      <c r="C12" s="51">
        <v>1.0196491228070175</v>
      </c>
      <c r="D12" s="51">
        <v>1.0098245614035088</v>
      </c>
      <c r="E12" s="51">
        <v>1.0263157894736843</v>
      </c>
    </row>
    <row r="13" spans="2:5" x14ac:dyDescent="0.3">
      <c r="B13" s="52" t="s">
        <v>125</v>
      </c>
      <c r="C13" s="51">
        <v>1.0365193868349865</v>
      </c>
      <c r="D13" s="51">
        <v>1.097385031559964</v>
      </c>
      <c r="E13" s="51">
        <v>0.97971145175834085</v>
      </c>
    </row>
    <row r="14" spans="2:5" x14ac:dyDescent="0.3">
      <c r="B14" s="52" t="s">
        <v>126</v>
      </c>
      <c r="C14" s="51">
        <v>1.0510771369006255</v>
      </c>
      <c r="D14" s="51">
        <v>0.97498262682418346</v>
      </c>
      <c r="E14" s="51">
        <v>1.0830437804030577</v>
      </c>
    </row>
    <row r="15" spans="2:5" x14ac:dyDescent="0.3">
      <c r="B15" s="52" t="s">
        <v>127</v>
      </c>
      <c r="C15" s="51">
        <v>1.0363793850151581</v>
      </c>
      <c r="D15" s="51">
        <v>0.97747942832394974</v>
      </c>
      <c r="E15" s="51">
        <v>1.0242529233434388</v>
      </c>
    </row>
    <row r="16" spans="2:5" x14ac:dyDescent="0.3">
      <c r="B16" s="52" t="s">
        <v>128</v>
      </c>
      <c r="C16" s="51">
        <v>0.9886630179827991</v>
      </c>
      <c r="D16" s="51">
        <v>0.99257232212666147</v>
      </c>
      <c r="E16" s="51">
        <v>1.0437842064112588</v>
      </c>
    </row>
    <row r="17" spans="2:5" x14ac:dyDescent="0.3">
      <c r="B17" s="52" t="s">
        <v>129</v>
      </c>
      <c r="C17" s="51">
        <v>1.0264725347452019</v>
      </c>
      <c r="D17" s="51">
        <v>0.95896757114493714</v>
      </c>
      <c r="E17" s="51">
        <v>1.0638649900727994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таблиці</vt:lpstr>
      <vt:lpstr>ВХIДНІ ДАНІ</vt:lpstr>
      <vt:lpstr>діаграми</vt:lpstr>
      <vt:lpstr>додаток 1</vt:lpstr>
      <vt:lpstr>Лист4</vt:lpstr>
      <vt:lpstr>общаяплощадь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Tetyana Pylypchuk</cp:lastModifiedBy>
  <dcterms:created xsi:type="dcterms:W3CDTF">2019-05-17T06:35:24Z</dcterms:created>
  <dcterms:modified xsi:type="dcterms:W3CDTF">2019-08-19T14:51:13Z</dcterms:modified>
</cp:coreProperties>
</file>